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cal\"/>
    </mc:Choice>
  </mc:AlternateContent>
  <xr:revisionPtr revIDLastSave="0" documentId="13_ncr:1_{76122922-2C6F-4C53-B472-B730FC039202}" xr6:coauthVersionLast="47" xr6:coauthVersionMax="47" xr10:uidLastSave="{00000000-0000-0000-0000-000000000000}"/>
  <bookViews>
    <workbookView xWindow="-93" yWindow="-93" windowWidth="25786" windowHeight="15586" xr2:uid="{00000000-000D-0000-FFFF-FFFF00000000}"/>
  </bookViews>
  <sheets>
    <sheet name="IDENTIFICATION" sheetId="4" r:id="rId1"/>
    <sheet name="RATING" sheetId="2" r:id="rId2"/>
    <sheet name="RESULT" sheetId="3" r:id="rId3"/>
  </sheets>
  <definedNames>
    <definedName name="_Toc5003476" localSheetId="1">RATING!$A$3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7" i="2" l="1"/>
  <c r="E7" i="2" l="1"/>
  <c r="D192" i="2"/>
  <c r="E192" i="2" s="1"/>
  <c r="C192" i="2" s="1"/>
  <c r="D74" i="2"/>
  <c r="E74" i="2" s="1"/>
  <c r="D364" i="2"/>
  <c r="E364" i="2" s="1"/>
  <c r="D382" i="2"/>
  <c r="E382" i="2" s="1"/>
  <c r="D377" i="2"/>
  <c r="E377" i="2" s="1"/>
  <c r="D373" i="2"/>
  <c r="E373" i="2" s="1"/>
  <c r="D369" i="2"/>
  <c r="E369" i="2" s="1"/>
  <c r="D359" i="2"/>
  <c r="E359" i="2" s="1"/>
  <c r="D355" i="2"/>
  <c r="E355" i="2" s="1"/>
  <c r="D352" i="2"/>
  <c r="E352" i="2" s="1"/>
  <c r="D349" i="2"/>
  <c r="E349" i="2" s="1"/>
  <c r="D344" i="2"/>
  <c r="E344" i="2" s="1"/>
  <c r="D340" i="2"/>
  <c r="E340" i="2" s="1"/>
  <c r="D337" i="2"/>
  <c r="E337" i="2" s="1"/>
  <c r="D333" i="2"/>
  <c r="E333" i="2" s="1"/>
  <c r="D329" i="2"/>
  <c r="E329" i="2" s="1"/>
  <c r="D325" i="2"/>
  <c r="E325" i="2" s="1"/>
  <c r="D320" i="2"/>
  <c r="E320" i="2" s="1"/>
  <c r="D315" i="2"/>
  <c r="E315" i="2" s="1"/>
  <c r="D310" i="2"/>
  <c r="E310" i="2" s="1"/>
  <c r="D305" i="2"/>
  <c r="E305" i="2" s="1"/>
  <c r="D301" i="2"/>
  <c r="E301" i="2" s="1"/>
  <c r="D296" i="2"/>
  <c r="E296" i="2" s="1"/>
  <c r="D291" i="2"/>
  <c r="E291" i="2" s="1"/>
  <c r="D288" i="2"/>
  <c r="E288" i="2" s="1"/>
  <c r="D285" i="2"/>
  <c r="E285" i="2" s="1"/>
  <c r="D281" i="2"/>
  <c r="E281" i="2" s="1"/>
  <c r="D278" i="2"/>
  <c r="E278" i="2" s="1"/>
  <c r="D274" i="2"/>
  <c r="E274" i="2" s="1"/>
  <c r="D270" i="2"/>
  <c r="E270" i="2" s="1"/>
  <c r="D266" i="2"/>
  <c r="E266" i="2" s="1"/>
  <c r="D262" i="2"/>
  <c r="E262" i="2" s="1"/>
  <c r="D257" i="2"/>
  <c r="E257" i="2" s="1"/>
  <c r="D253" i="2"/>
  <c r="E253" i="2" s="1"/>
  <c r="D249" i="2"/>
  <c r="E249" i="2" s="1"/>
  <c r="D245" i="2"/>
  <c r="E245" i="2" s="1"/>
  <c r="D241" i="2"/>
  <c r="E241" i="2" s="1"/>
  <c r="D237" i="2"/>
  <c r="E237" i="2" s="1"/>
  <c r="D224" i="2"/>
  <c r="E224" i="2" s="1"/>
  <c r="D200" i="2"/>
  <c r="E200" i="2" s="1"/>
  <c r="D233" i="2"/>
  <c r="E233" i="2" s="1"/>
  <c r="D229" i="2"/>
  <c r="E229" i="2" s="1"/>
  <c r="D220" i="2"/>
  <c r="E220" i="2" s="1"/>
  <c r="D216" i="2"/>
  <c r="E216" i="2" s="1"/>
  <c r="D212" i="2"/>
  <c r="E212" i="2" s="1"/>
  <c r="D208" i="2"/>
  <c r="E208" i="2" s="1"/>
  <c r="D204" i="2"/>
  <c r="E204" i="2" s="1"/>
  <c r="D187" i="2"/>
  <c r="E187" i="2" s="1"/>
  <c r="D184" i="2"/>
  <c r="E184" i="2" s="1"/>
  <c r="D180" i="2"/>
  <c r="E180" i="2" s="1"/>
  <c r="D175" i="2"/>
  <c r="E175" i="2" s="1"/>
  <c r="D169" i="2"/>
  <c r="E169" i="2" s="1"/>
  <c r="D165" i="2"/>
  <c r="E165" i="2" s="1"/>
  <c r="D160" i="2"/>
  <c r="E160" i="2" s="1"/>
  <c r="D156" i="2"/>
  <c r="E156" i="2" s="1"/>
  <c r="D152" i="2"/>
  <c r="E152" i="2" s="1"/>
  <c r="D147" i="2"/>
  <c r="E147" i="2" s="1"/>
  <c r="D143" i="2"/>
  <c r="E143" i="2" s="1"/>
  <c r="D139" i="2"/>
  <c r="E139" i="2" s="1"/>
  <c r="D132" i="2"/>
  <c r="E132" i="2" s="1"/>
  <c r="D128" i="2"/>
  <c r="E128" i="2" s="1"/>
  <c r="D119" i="2"/>
  <c r="E119" i="2" s="1"/>
  <c r="D123" i="2"/>
  <c r="E123" i="2" s="1"/>
  <c r="D115" i="2"/>
  <c r="E115" i="2" s="1"/>
  <c r="D109" i="2"/>
  <c r="E109" i="2" s="1"/>
  <c r="D103" i="2"/>
  <c r="E103" i="2" s="1"/>
  <c r="D66" i="2"/>
  <c r="E66" i="2" s="1"/>
  <c r="D62" i="2"/>
  <c r="E62" i="2" s="1"/>
  <c r="D58" i="2"/>
  <c r="E58" i="2" s="1"/>
  <c r="D53" i="2"/>
  <c r="E53" i="2" s="1"/>
  <c r="D48" i="2"/>
  <c r="E48" i="2" s="1"/>
  <c r="D43" i="2"/>
  <c r="E43" i="2" s="1"/>
  <c r="D39" i="2"/>
  <c r="E39" i="2" s="1"/>
  <c r="D35" i="2"/>
  <c r="E35" i="2" s="1"/>
  <c r="D31" i="2"/>
  <c r="E31" i="2" s="1"/>
  <c r="D27" i="2"/>
  <c r="E27" i="2" s="1"/>
  <c r="D20" i="2"/>
  <c r="E20" i="2" s="1"/>
  <c r="D16" i="2"/>
  <c r="E16" i="2" s="1"/>
  <c r="D11" i="2"/>
  <c r="E11" i="2" s="1"/>
  <c r="D76" i="2"/>
  <c r="E76" i="2" s="1"/>
  <c r="D78" i="2"/>
  <c r="E78" i="2" s="1"/>
  <c r="D95" i="2"/>
  <c r="E95" i="2" s="1"/>
  <c r="D91" i="2"/>
  <c r="E91" i="2" s="1"/>
  <c r="D86" i="2"/>
  <c r="E86" i="2" s="1"/>
  <c r="D82" i="2"/>
  <c r="E82" i="2" s="1"/>
  <c r="D199" i="2" l="1"/>
  <c r="D5" i="2"/>
  <c r="D363" i="2"/>
  <c r="E363" i="2" s="1"/>
  <c r="D295" i="2"/>
  <c r="E295" i="2" s="1"/>
  <c r="D236" i="2"/>
  <c r="E236" i="2" s="1"/>
  <c r="D173" i="2"/>
  <c r="E173" i="2" s="1"/>
  <c r="D127" i="2"/>
  <c r="E127" i="2" s="1"/>
  <c r="D114" i="2"/>
  <c r="E114" i="2" s="1"/>
  <c r="D102" i="2"/>
  <c r="E102" i="2" s="1"/>
  <c r="D72" i="2"/>
  <c r="E72" i="2" s="1"/>
  <c r="D47" i="2"/>
  <c r="E47" i="2" s="1"/>
  <c r="D25" i="2"/>
  <c r="C25" i="2" s="1"/>
  <c r="C2" i="3" s="1"/>
  <c r="D138" i="2"/>
  <c r="D343" i="2"/>
  <c r="D261" i="2"/>
  <c r="C127" i="2" l="1"/>
  <c r="C363" i="2"/>
  <c r="C16" i="3" s="1"/>
  <c r="E5" i="2"/>
  <c r="C5" i="2"/>
  <c r="C1" i="3" s="1"/>
  <c r="E343" i="2"/>
  <c r="D294" i="2" s="1"/>
  <c r="E294" i="2" s="1"/>
  <c r="C343" i="2"/>
  <c r="C15" i="3" s="1"/>
  <c r="C295" i="2"/>
  <c r="C14" i="3" s="1"/>
  <c r="E261" i="2"/>
  <c r="C261" i="2"/>
  <c r="C13" i="3" s="1"/>
  <c r="C236" i="2"/>
  <c r="C12" i="3" s="1"/>
  <c r="E199" i="2"/>
  <c r="D197" i="2" s="1"/>
  <c r="E197" i="2" s="1"/>
  <c r="C199" i="2"/>
  <c r="C11" i="3" s="1"/>
  <c r="C173" i="2"/>
  <c r="C9" i="3" s="1"/>
  <c r="E138" i="2"/>
  <c r="C138" i="2"/>
  <c r="D100" i="2"/>
  <c r="E100" i="2" s="1"/>
  <c r="C114" i="2"/>
  <c r="C102" i="2"/>
  <c r="C72" i="2"/>
  <c r="C47" i="2"/>
  <c r="C3" i="3" s="1"/>
  <c r="E25" i="2"/>
  <c r="C10" i="3"/>
  <c r="D3" i="2" l="1"/>
  <c r="E3" i="2" s="1"/>
  <c r="D136" i="2"/>
  <c r="E136" i="2" s="1"/>
  <c r="C8" i="3"/>
  <c r="C7" i="3" l="1"/>
  <c r="C6" i="3"/>
  <c r="C5" i="3"/>
  <c r="C4" i="3"/>
</calcChain>
</file>

<file path=xl/sharedStrings.xml><?xml version="1.0" encoding="utf-8"?>
<sst xmlns="http://schemas.openxmlformats.org/spreadsheetml/2006/main" count="420" uniqueCount="334">
  <si>
    <t>A.1. ANTICIPATION</t>
  </si>
  <si>
    <t>A</t>
  </si>
  <si>
    <t>B</t>
  </si>
  <si>
    <t>RADAR D'AUTO-EVALUATION RAPIDE DES CAPACITES DE RESILIENCE DES AIRES MARINES PROTEGEES</t>
  </si>
  <si>
    <t>A. ANTICIPATION, VIGILANCE ET REACTIVITE</t>
  </si>
  <si>
    <t>La capacité d'anticipation devrait être basée sur des sénarios prospectifs régulièrement évalués et actualisés</t>
  </si>
  <si>
    <t>A.1.a.  La capacité d'anticipation devrait être basée sur des sénarios prospectifs régulièrement évalués et actualisés</t>
  </si>
  <si>
    <t>B.  Existence de scénarios prospectifs non formalisés et de capacités prise de décision sur la base de scénario faisant partie des éléments de la gestion de l'AMP</t>
  </si>
  <si>
    <t>A.1.b.  Poids des considérations et des éléments prospectifs dans la conception des plans de gestion et des stratégies de réponse</t>
  </si>
  <si>
    <t>B. Pas de référence claire aux questions prospectives mais adaptabilité réelle du plan de gestion</t>
  </si>
  <si>
    <t>C. Pas de référence claire aux questions prospectives et procédures de mise à jour du plan de gestion ne facilitant pas une gestion adaptative</t>
  </si>
  <si>
    <t>D. Pas de plan de gestion</t>
  </si>
  <si>
    <t>A.1.c.  Existence d'une évaluation des risques prioritaires</t>
  </si>
  <si>
    <t>A. Existence d'une évaluation des risques prioritaires régulièrement mise à jour</t>
  </si>
  <si>
    <t>B. Existence d'une évaluation des risques prioritaires</t>
  </si>
  <si>
    <t>C. Pas d'évaluation des risques prioritaires</t>
  </si>
  <si>
    <t>A.1.d. Capacité d'évaluation des impacts des principaux probables effets du changement climatique sur les compartiments clés des écosystèmes et les bénéfices clés de l'AMP</t>
  </si>
  <si>
    <t xml:space="preserve">D. Pas de considération donnée aux impacts des principaux probables effets du changement climatique sur les compartiments clés des écosystèmes et les bénéfices clés de l'AMP </t>
  </si>
  <si>
    <t>A. Existence d'une capacité de modélisation</t>
  </si>
  <si>
    <t>A.2. VIGILANCE</t>
  </si>
  <si>
    <t>A.2.a. Procédures et cadres de collecte d'information informelle</t>
  </si>
  <si>
    <t>A. Procédure établie de collecte et de gestion de l'information informelle</t>
  </si>
  <si>
    <t>B. Pas de disposition spécifique mais information informelle prise en compte dans la gestion de l'AMP et les mécanismes de prise de décision</t>
  </si>
  <si>
    <t>A.2.b. Suivi participatif et contrôle spécifique des espèces envahissantes (existence de stratégies structurée pour l'identification précoce  des menaces, prévention contre les alien (protocole de biosécurité) et capacités de réponse, particulièrement dans les milieux insulaires</t>
  </si>
  <si>
    <t>A. Existence de stratégies structurées pour l'identification précoce des menaces relatives aux espèces envahissantes et de réponse rapide mobilisant les parties prenantes</t>
  </si>
  <si>
    <t>B. Pas de disposition particulière pour le suivi mais effectivité d'une capacité de réponse rapide</t>
  </si>
  <si>
    <t>C. Pas de dispositions spécifiques, pas d'expérience relative au contrôle d'espèces envahissantes</t>
  </si>
  <si>
    <t xml:space="preserve">A.2.c. Integration et implication des usagers locaux de la biodiversité et des connaissances traditionnelles dans les procédures et les protocoles de suivi </t>
  </si>
  <si>
    <t>C. Pas d'importance particulière donnée aux usagers locaux de la biodiversité et aux  connaissances traditionnelles</t>
  </si>
  <si>
    <t>A.2.d. Existence d'un système d'alerte précoce en cas d'aléas météorologiques</t>
  </si>
  <si>
    <t>C. Pas d'attention régulière donnée aux prévisions météorologiques, pas de protocole d'enregistrement météorologique</t>
  </si>
  <si>
    <t>A.2.e. Implication dans les processus locaux de décision territoriale et d'affectation des terres</t>
  </si>
  <si>
    <t>A. Le personnel de l'AMP est pleinement impliqué dans les processus locaux de décision territoriale et d'affectation des terres</t>
  </si>
  <si>
    <t>C. Le personnel de l'AMP n'est pas impliqué dans les processus locaux de décision territoriale et d'affectation des terres</t>
  </si>
  <si>
    <t>A.3. REACTIVITE MANAGERIALE</t>
  </si>
  <si>
    <t>A.3.a. Régularité de l'évaluation et de la révision des zonages, des limites et des priorités de gestion</t>
  </si>
  <si>
    <t>D. Pas de zonage ou d'organisation spatiale spécifique</t>
  </si>
  <si>
    <t>A.3.b. Fréquence d'actualisation du plan de gestion</t>
  </si>
  <si>
    <t>A. Le pan de gestion de l'AMP récent (moins de 5 ans) et a été évalué et actualisé au cours des trois dernières années</t>
  </si>
  <si>
    <t>A.3.c. Flexibilité des procédures administratives</t>
  </si>
  <si>
    <t>A. La procédure d'actualisation du plan de gestion après une évaluation est facile et prend moins de six mois</t>
  </si>
  <si>
    <t>B. La procédure d'actualisation du plan de gestion après une évaluation présente des difficultés et peut prendre jusqu'à une année</t>
  </si>
  <si>
    <t>C. La procédure d'actualisation du plan de gestion après une évaluation est un vrai défi et sa validation peut prendre plus d'une année</t>
  </si>
  <si>
    <t>B. Satisfaisante par certains apsects mais mérite d'être améliorée pour d'autres</t>
  </si>
  <si>
    <t>C. Doit être améliorée</t>
  </si>
  <si>
    <t>Aptitude à réduire l'exposition de certains éléments écologiques (nurseries de coraux mobiles ou plateforme de nidification surélevées pour les oiseaux d'eau par exemple) et/ou travaux de restauration</t>
  </si>
  <si>
    <t>A.4.a. Existence de protocoles et de mécanismes participatifs destinés à engager des actions rapides de gestion de l'adaptation en cas de menace sévère identifiée</t>
  </si>
  <si>
    <t>A. Existence de protocoles opérationnels, de mécanismes et d'accords pour soutenir des processus de réponse rapide</t>
  </si>
  <si>
    <t>A.4.b. Existence d'un plan de réponse aux catastrophe ou d'un plan de contingence</t>
  </si>
  <si>
    <t>A. Existence d'un plan de réponse aux catastrophe ou d'un plan de contingence</t>
  </si>
  <si>
    <t>A.4.c. Existence de ressources financières de contingence</t>
  </si>
  <si>
    <t>A. Existence d'un fonds de contingence disponible</t>
  </si>
  <si>
    <t>B. Pré identification de ressources ou sponsors disponibles en cas de besoin</t>
  </si>
  <si>
    <t>C. Pas de dispositions spécifiques</t>
  </si>
  <si>
    <t>A.4.d. Existence d'équipements de contingence pré positionnés</t>
  </si>
  <si>
    <t>A. Travaux de reconstruction ou de restauration en cours</t>
  </si>
  <si>
    <t>A.4.e. Disponibilité de ressources financières pour des travaux de reconstruction</t>
  </si>
  <si>
    <t>B. Disponibilité de ressources financières pour des travaux de reconstruction si nécessaire</t>
  </si>
  <si>
    <t>C. Pré identification d'agences ou organisation en mesure de soutenir des travaux de reconstruction</t>
  </si>
  <si>
    <t>D. Pas de dispositions particulières</t>
  </si>
  <si>
    <t>A.4.f. Resilience prise en compte dans les infrastructures et les équipement de l'AMP (design et conception)</t>
  </si>
  <si>
    <t>A.4.g. Couverure des assurances et dispositions</t>
  </si>
  <si>
    <t>D. Pas d'assurance</t>
  </si>
  <si>
    <t>A. La prise en compte de questions prospectives conduisent à des dispositions spécifiques dans le plan de gestion</t>
  </si>
  <si>
    <t>A.  Existence d'approches et de scénarios prospectifs formalisés et mis à jour (évaluations territoriales prospectives mises en oeuvre sur une base régulière, impliquant les principales parties prenantes et considérant des dimensions territoriales larges, au-delà des limites de l'AMP).</t>
  </si>
  <si>
    <t>B. INTEGRATION TERRITORIALE DE L'AMP</t>
  </si>
  <si>
    <t>B.1. ZONAGE DANS ET AUTOUR DE L'AMP</t>
  </si>
  <si>
    <t>B.1.a. Existence d'une planification territoriale et d'une planification marine spatiale claires et cohérente dans les territoires adjacents</t>
  </si>
  <si>
    <t>Statut légal de l'AMP et sa zone tampon sécurisé accompagné de dispositions foncières stabilisées sur le long terme</t>
  </si>
  <si>
    <t>A. Existence de plans d'aménagement littoraux côtiers et maritime cohérents couvrant l'AMP et les territoires adjacents</t>
  </si>
  <si>
    <t>B. Existence de plans d'aménagement des espaces côtiers et marins mais sans cohérence évidente</t>
  </si>
  <si>
    <t>E. Pas de plan d'utilisation des terres côtières ni d'aménagement de l'espace marin</t>
  </si>
  <si>
    <t>D. Existence de certaines règles d'usage et d'accès aux ressources marines mais pas de plan à proprement parler</t>
  </si>
  <si>
    <t>B.1.b. Cohérence entre le zonage interne de l'APM et les atouts et vocations territoriales environnantes</t>
  </si>
  <si>
    <t>D. Pas de zonage interne de l'AMP</t>
  </si>
  <si>
    <t>B.2. INTEGRATION DE L'AMP DANS L'ORGANISATION GENERALE DU TERRITOIRE</t>
  </si>
  <si>
    <t>A. L'AMP est considérée comme un élément structurant de l'organisation et du développement territorial local</t>
  </si>
  <si>
    <t>C. Pas de considération particulière pour l'AMP dans l'organisation et l'aménagement des territoires environnants</t>
  </si>
  <si>
    <t>B.2.b. Les vocations territoriales et les dispositions relatives à l'occupation du sol autour de l'APM visent à réduire les risques et à maximiser les bénéfices</t>
  </si>
  <si>
    <t>A. oui ou quasiment</t>
  </si>
  <si>
    <t>B. D'une certaine manière</t>
  </si>
  <si>
    <t>C. Pas du tout</t>
  </si>
  <si>
    <t>B.2.c. Integration de l'AMP dans un réseau national ou regional d'AMP</t>
  </si>
  <si>
    <t>A. L'AMP fait partie d'un réseau de sites de conservation local et/ou régional plus large</t>
  </si>
  <si>
    <t xml:space="preserve">B. L'AMP fait partie d'un réseau local de sites de conservation </t>
  </si>
  <si>
    <t>C. L'AMP n'est pas intégrée dans un réseau de sites de conservation</t>
  </si>
  <si>
    <t>B.3. RÉGIME FONCIER SÛR ET EFFICACE</t>
  </si>
  <si>
    <t>B.3.a. Connaissance et acceptation de l'existence et des limites des AMP par les acteurs locaux</t>
  </si>
  <si>
    <t xml:space="preserve">A. L'existence de l'AMP et ses limites sont connues, consensuelles et garanties </t>
  </si>
  <si>
    <t>B. Les limites de l'AMP ne sont pas précisément connues et/ou remises en cause localement</t>
  </si>
  <si>
    <t>C. Revendications sérieuses concernant la reconnaissance de l'AMP et/ou ses limites</t>
  </si>
  <si>
    <t>B.3.b. Régime foncier effectif et stabilisé à long terme</t>
  </si>
  <si>
    <t>B. Remise en cause du régime foncier par certaines parties prenantes</t>
  </si>
  <si>
    <t>C. Revendications pertinentes et litiges concernant le statut foncier</t>
  </si>
  <si>
    <t>A. Le statut foncier de l'AMP son clairs et admis pour toutes les parties prenantes</t>
  </si>
  <si>
    <t>C. INTEGRATION SOCIALE DE L'AMP</t>
  </si>
  <si>
    <t>C.1. ENGAGEMENT ET INTERACTION MULTIPARTITES</t>
  </si>
  <si>
    <t>C.1.a. Cartographie des parties prenantes existantes et utilisées (vivante, évolutive et actualisée)</t>
  </si>
  <si>
    <t>A. Existante et mise à jour</t>
  </si>
  <si>
    <t>B. Existante bien que nécessitant une actualisation</t>
  </si>
  <si>
    <t>C. Non existante ou largement incomplète</t>
  </si>
  <si>
    <t>C.1.b. Qualité des collaborations avec les communautés locales vivant à l'intérieur et/ou autour de l'APM</t>
  </si>
  <si>
    <t>A. Bonne/correcte</t>
  </si>
  <si>
    <t>B. Correcte avec encore certaies difficultés à résoudre</t>
  </si>
  <si>
    <t>C. Mauvaise ou avec des désaccords persistants</t>
  </si>
  <si>
    <t>C.1.c. Qualité et fonctionnalité des modalités de partage des bénéfices de l'AMP et de leur documentation (y compris règles d'accès, partage des couts, contractualisation des activités de valorisation, fiscalité, responsabilité, etc.)</t>
  </si>
  <si>
    <t>A. Système et accords formalisés de partage des bénéfices satisfaisants, fonctionnels et documentés</t>
  </si>
  <si>
    <t>B. Modalités de partage des bénéfices convenues et accords en cours de formalisation</t>
  </si>
  <si>
    <t>C. Initiatives en cours visant à qualifier les avantages découlant des AMP dans le but de communiquer sur ces dernières avec les utilisateurs</t>
  </si>
  <si>
    <t>D. Pas de systèmes de partage des bénéfices des AMP</t>
  </si>
  <si>
    <t>C.1.d. Initiatives de sensibilisation et d'éducation concernant les services fournis par l'AMP aux communautés</t>
  </si>
  <si>
    <t>A. Initiatives fréquentes - programme structuré</t>
  </si>
  <si>
    <t xml:space="preserve">B. Initiatives régulières </t>
  </si>
  <si>
    <t>C. Peu d'initiatives</t>
  </si>
  <si>
    <t>C.1.e. Capacité à fournir des informations et à sensibiliser la communauté, notamment sur les enjeux et les risques</t>
  </si>
  <si>
    <t>B. Communication ponctuelle vers les communautés en cas d'urgence ou de risque avéré</t>
  </si>
  <si>
    <t>C. Pas de communication spécifique avec les utilisateurs et les communautés sur les risques</t>
  </si>
  <si>
    <t>C.1.f. Disponibilité d'arguments économiques sur les services écosystémiques des AMP fournis à la communauté</t>
  </si>
  <si>
    <t>A. Existence d'études économiques récentes sur la valeur des services écosystémiques fournis à la communauté par l'AMP</t>
  </si>
  <si>
    <t>B. Planification d'études économiques sur la valeur des services écosystémiques fournis à la communauté par l'AMP</t>
  </si>
  <si>
    <t>C. Existence de références non directement issues de l'AMP</t>
  </si>
  <si>
    <t>D. Aucune initiative liée à l'évaluation économique des services écosystémiques</t>
  </si>
  <si>
    <t>C.1.g. Existence d'approches efficaces de résolution des conflits</t>
  </si>
  <si>
    <t>A. Cadre fonctionnel de résolution des conflits et interlocuteurs de dialogue existants</t>
  </si>
  <si>
    <t>B. Aucun cadre de résolution des conflits établi, mais la résolution des conflits est globalement satisfaisante</t>
  </si>
  <si>
    <t>C. Aucune orientation en matière de résolution des conflits</t>
  </si>
  <si>
    <t>C.1.h. Efforts et capacité spécifique visant à résoudre les conflits avec certaines catégories d'acteurs</t>
  </si>
  <si>
    <t>A. Conflits généralement résolus</t>
  </si>
  <si>
    <t>B. Majorité des conflits  résolus et capacité démontrée à résoudre les problèmes</t>
  </si>
  <si>
    <t>C. De nombreux conflits persistants ne sont pas résolus</t>
  </si>
  <si>
    <t>C.2. FORMALISATION DE L'ENGAGEMENT DES PARTIES PRENANTES</t>
  </si>
  <si>
    <t>Formalisation des relations avec les parties prenantes et contractualisation (Chartes et code de conduite, labels, certification, programmes impliquant les acteurs et institutions locaux)</t>
  </si>
  <si>
    <t>C.2.a. Initiatives concernant l'approche participative et les entités représentatives (structuration de la représentation des parties prenantes)</t>
  </si>
  <si>
    <t>A. Existence d'une organisation active, fonctionnelle et formelle de représentation des parties prenantes de l'AMP</t>
  </si>
  <si>
    <t>B. Existence d'une organisation formelle de représentation des acteurs de l'AMP à redynamiser</t>
  </si>
  <si>
    <t xml:space="preserve">C. Représentativité limitée à certains groupes de parties prenantes </t>
  </si>
  <si>
    <t>D. La représentativité des parties prenantes n'est pas satisfaisante</t>
  </si>
  <si>
    <t>C.2.b. Convention, accords, contrats, MoU avec les acteurs et institutions locaux</t>
  </si>
  <si>
    <t>A. La plupart des relations avec les acteurs et institutions locaux sont formalisées par des conventions, contrats ou accords existants. Le respect de ces engagements est régulièrement évalué.</t>
  </si>
  <si>
    <t>B. Quelques conventions ou autres accords formels</t>
  </si>
  <si>
    <t>C. Aucune convention ou autre accord formel</t>
  </si>
  <si>
    <t>C.2.c. Programme officiel et initiatives visant à faire participer les parties prenantes et à renforcer les capacités et la sensibilisation (bénévolat, etc.)</t>
  </si>
  <si>
    <t>A. Programmes existants</t>
  </si>
  <si>
    <t>B. Aucun programme de ce type</t>
  </si>
  <si>
    <t xml:space="preserve">C.2.d. Ressources (temps, financement, équipements, matériaux...) fournies par les acteurs et les institutions locales comme contribution à la gestion de l'AMP </t>
  </si>
  <si>
    <t>A. Les ressources fournies par les parties prenantes sont cruciales pour le fonctionnement l'AMP</t>
  </si>
  <si>
    <t>D. Aucune contribution significative des acteurs et institutions locaux</t>
  </si>
  <si>
    <t>B. Un niveau de ressources important mais pas déterminant pour le fonctionnement de l'AMP</t>
  </si>
  <si>
    <t>C. Quelques ressources mises à disposition mais pas vraiment significatives</t>
  </si>
  <si>
    <t>C.3. CONTRIBUTION ET IMPLICATION DE L'AMP DANS LES MÉCANISMES DÉCISIONNELS LOCAUX</t>
  </si>
  <si>
    <t>A. Le personnel de l'AMP est fréquemment invité à participer aux mécanismes décisionnels locaux, même lorsque le sujet n'est pas directement lié à l'AMP</t>
  </si>
  <si>
    <t>B. Le personnel de l'AMP est généralement consulté par les décideurs locaux pour les décisions relatives aux infrastructures, à l'aménagement du territoire ou à l'environnement</t>
  </si>
  <si>
    <t>B. Le personnel de l'AMP est dans certains cas consulté par les décideurs locaux pour les décisions relatives aux infrastructures, à l'aménagement du territoire ou à l'environnement</t>
  </si>
  <si>
    <t>D. Le personnel de l'AMP n'est pas vraiment impliqué dans les mécanismes locaux de prise de décision</t>
  </si>
  <si>
    <t>D. RÉSILIENCE POLITIQUE ET INSTITUTIONNELLE</t>
  </si>
  <si>
    <t>“L'importance de la diversité institutionnelle pour les systèmes de gouvernance est parallèle à celle de la diversité des espèces pour les écosystèmes, conférant une résilience à l'ensemble du système socio-écologique”[2].</t>
  </si>
  <si>
    <t>D.1. SOUTIEN POLITIQUE</t>
  </si>
  <si>
    <t xml:space="preserve"> D.1.a. Qualité du soutien politique</t>
  </si>
  <si>
    <t>D. Pas durable</t>
  </si>
  <si>
    <t>D. Très peu d'informations</t>
  </si>
  <si>
    <t>D. Faible</t>
  </si>
  <si>
    <t>D. Question nouvelle</t>
  </si>
  <si>
    <t>A. Oui</t>
  </si>
  <si>
    <t>B. Question nouvelle</t>
  </si>
  <si>
    <t>B. Satisfaisant par certains apsects mais mérite d'être améliorée pour d'autres</t>
  </si>
  <si>
    <t>C. Doit être amélioré</t>
  </si>
  <si>
    <t xml:space="preserve"> D.1.b.Effectivité de la volonté politique pour maintenir et valoriser l'AMP</t>
  </si>
  <si>
    <t xml:space="preserve"> D.1.c. Position de l'APM dans comme vitrine nationale / régionale</t>
  </si>
  <si>
    <t>A. L'AMP est considérée comme une partie emblématique et importante du patrimoine national de conservation</t>
  </si>
  <si>
    <t>B. AMP considérée comme importante parmi d'autres éléments de vitrine</t>
  </si>
  <si>
    <t xml:space="preserve"> D.1.d. Clarté des orientations politiques</t>
  </si>
  <si>
    <t xml:space="preserve"> D.1.e. Les politiques et procédures nationales soutiennent les objectifs et orientations des AMP</t>
  </si>
  <si>
    <t>A. Vrai</t>
  </si>
  <si>
    <t>B. Partiellement vrai</t>
  </si>
  <si>
    <t>C. Faux</t>
  </si>
  <si>
    <t xml:space="preserve"> D.1.f. Alignement des politiques et cohérence entre les niveaux de gouvernance (local - régional - national)</t>
  </si>
  <si>
    <t>C. Doivent être améliorés</t>
  </si>
  <si>
    <t>D.2. RÉSILIENCE INSTITUTIONNELLE</t>
  </si>
  <si>
    <t xml:space="preserve"> D.2.a. Stabilité ou résilience des institutions de supervision / de la hiérarchie (continuité de l'action)</t>
  </si>
  <si>
    <t>C. Doivent être améliorées</t>
  </si>
  <si>
    <t xml:space="preserve"> D.2.b. Qualité du dialogue interne de gestion institutionnelle</t>
  </si>
  <si>
    <t xml:space="preserve"> D.2.c. Qualité des relations entre les autorités de contrôle et les autres institutions sectorielles et gouvernementales concernées (capacité à adopter une approche et un dialogue transversaux)</t>
  </si>
  <si>
    <t xml:space="preserve"> D.2.d. Réactivité des mécanismes de prise de décision des autorités de contrôle / supervision / de la hiérarchie</t>
  </si>
  <si>
    <t>D.3. PARTENARIATS INTERINSTITUTIONNELS</t>
  </si>
  <si>
    <t xml:space="preserve"> D.3.a. Subventions et projets communs avec des institutions tierces</t>
  </si>
  <si>
    <t>C. Aucun</t>
  </si>
  <si>
    <t>A. Nombreux</t>
  </si>
  <si>
    <t>B. Quelques projets communs</t>
  </si>
  <si>
    <t xml:space="preserve"> D.3.b. Participation à des conseils d'administration et autres conseils</t>
  </si>
  <si>
    <t>B. Quelques uns</t>
  </si>
  <si>
    <t>A. Nombreux (plus de 10)</t>
  </si>
  <si>
    <t xml:space="preserve"> D.3.d. Nombre et diversité des partenariats </t>
  </si>
  <si>
    <t xml:space="preserve"> D.3.e. Adhésion a un réseau d'AMP</t>
  </si>
  <si>
    <t>B. Non</t>
  </si>
  <si>
    <t xml:space="preserve"> D.3.h. Participation à des groupes de travail</t>
  </si>
  <si>
    <t xml:space="preserve"> D.3.f. Informations, partage de données et échanges d'expériences liés à la résilience des AMP</t>
  </si>
  <si>
    <t xml:space="preserve"> D.3.g. Implication dans la gouvernance du réseau d'AMP</t>
  </si>
  <si>
    <t>A. Désignation effective</t>
  </si>
  <si>
    <t>B. Processus en cours</t>
  </si>
  <si>
    <t>C. Pas clairement désigné</t>
  </si>
  <si>
    <t>A. Adopté et actualisé</t>
  </si>
  <si>
    <t>B. Adopté mais doit être mis à jour</t>
  </si>
  <si>
    <t>C. Disponible mais non adopté officillement</t>
  </si>
  <si>
    <t>D. En cours de développement</t>
  </si>
  <si>
    <t>E. Pas de plan de gestion</t>
  </si>
  <si>
    <t>C. Doit être renforcée</t>
  </si>
  <si>
    <t>A. Fréquent</t>
  </si>
  <si>
    <t>B. Occasionnel</t>
  </si>
  <si>
    <t>C. Jamais</t>
  </si>
  <si>
    <t>E. CONNAISSANCES ET SAVOIR-FAIRE</t>
  </si>
  <si>
    <t>E.1. DÉVELOPPEMENT DES CONNAISSANCES ET GESTION DES DONNÉES</t>
  </si>
  <si>
    <t xml:space="preserve"> E.1.a.  Informations sur le statut et l'évolution des principales espèces, populations et processus écologiques, y compris les interdépendances au sein et entre les écosystèmes</t>
  </si>
  <si>
    <t xml:space="preserve"> E.1.c.  Informations sur les principales menaces susceptibles d'affecter les écosystèmes et les tendances</t>
  </si>
  <si>
    <t>C. Doivent être améliorée</t>
  </si>
  <si>
    <t xml:space="preserve"> E.1.b.  Capacités à établir un état de référence, un suivi écologique et des cartes pour une gestion adaptative</t>
  </si>
  <si>
    <t xml:space="preserve"> E.1.d.  Procédures et capacité de monitoring des écosystèmes et des populations clés pour documenter la gestion adaptative</t>
  </si>
  <si>
    <t xml:space="preserve"> E.1.e. Identification des seuils liés aux dynamiques des écosystèmes et des populations et aux risques d'effondrement</t>
  </si>
  <si>
    <t xml:space="preserve"> E.1.f.  Identification et évaluation (y compris économique) des services écosystémiques</t>
  </si>
  <si>
    <t>A. Existence d'informations fiables</t>
  </si>
  <si>
    <t>B. Des hypothèses intéressantes</t>
  </si>
  <si>
    <t>C. A développer</t>
  </si>
  <si>
    <t>A. Déjà traité</t>
  </si>
  <si>
    <t>B. En cours</t>
  </si>
  <si>
    <t>C. Prévu</t>
  </si>
  <si>
    <t xml:space="preserve"> E.1.g.  Existence d'une stratégie structurée et de protocoles pour l'identification précoce des menaces, la prévention des espèces envahissantes (protocole de biosécurité) et de réponse rapide (notamment dans les îles et les écosystèmes isolés)</t>
  </si>
  <si>
    <t>A. Disponible</t>
  </si>
  <si>
    <t>B. En cours de développement</t>
  </si>
  <si>
    <t>C. Question nouvelle</t>
  </si>
  <si>
    <t xml:space="preserve"> E.1.h.  Précision et transparence des méthodes de collecte des données</t>
  </si>
  <si>
    <t xml:space="preserve"> E.1.i.  Capacité informatique et logicielle (SIG, bases de données, site web, etc...)</t>
  </si>
  <si>
    <t xml:space="preserve"> E.1.j.  Existence de bases de données gérées</t>
  </si>
  <si>
    <t xml:space="preserve"> E.1.k.  Existence de procédures et de protocoles de partage des données</t>
  </si>
  <si>
    <t>E.2. CAPITALISATION ET LEÇONS APPRISES</t>
  </si>
  <si>
    <t xml:space="preserve"> E.2.a.  Informations et leçons apprises sur les catastrophes passées, la capacité de récupération des écosystèmes et les résultats des initiatives de restauration.</t>
  </si>
  <si>
    <t xml:space="preserve"> E.2.b. Existence de procédures et de méthodologies spécifiques pour la capitalisation et les leçons apprises.</t>
  </si>
  <si>
    <t>A. Existence de données précises et fiables</t>
  </si>
  <si>
    <t>B. Quelques données et informations</t>
  </si>
  <si>
    <t>C. Très peu de données et d'informations</t>
  </si>
  <si>
    <t xml:space="preserve"> E.2.c.  Existence de supports et de canaux de communication opérationnels pour la diffusion de la capitalisation des expériences et des enseignements.</t>
  </si>
  <si>
    <t xml:space="preserve"> E.2.d.  Capitalisation du processus de participation et d'implication des acteurs et mémoire des stratégies et des démarches entreprises pour renforcer l'engagement communautaire.</t>
  </si>
  <si>
    <t>A. Le processus d'engagement des parties prenantes est bien documenté</t>
  </si>
  <si>
    <t>A. Certaines informations non systématisées sur le processus d'engagement des parties prenantes</t>
  </si>
  <si>
    <t xml:space="preserve"> E.2.e. Implication de la population locale pour préserver la mémoire des risques et des stratégies d'adaptation traditionnelles</t>
  </si>
  <si>
    <t>A. Les communautés sont systématiquement consultées et les capacités d'adaptation traditionnelles sont valorisées pour renforcer la résilience</t>
  </si>
  <si>
    <t>B. Communautés consultées en cas de problèmes concernant leurs représentations et les solutions proposées</t>
  </si>
  <si>
    <t>C. Communautés non consultées sur les risques</t>
  </si>
  <si>
    <t>E.3. CAPACITÉS DE RESTAURATION</t>
  </si>
  <si>
    <t xml:space="preserve"> E.3.a.  Capacité à identifier les besoins de restauration en tenant compte des forces motrices et des causes qui ont conduit à la dégradation, et en veillant à ce que ces causes soient contrôlées.</t>
  </si>
  <si>
    <t xml:space="preserve">  E.3.b. Protocoles et capacité à garantir que les solutions techniques mises en œuvre sont pertinentes, éprouvées et peuvent produire de bons résultats.</t>
  </si>
  <si>
    <t>A. Protocoles et capacités existants</t>
  </si>
  <si>
    <t xml:space="preserve"> E.3.c. Mécanismes et protocoles de prise de décision pour garantir que les initiatives de restauration ne peuvent pas générer des impacts négatifs sur le milieu environnant.</t>
  </si>
  <si>
    <t>B. Mécanisme et procédures en cours d'élaboration ou appliqués ponctuellement</t>
  </si>
  <si>
    <t xml:space="preserve"> E.3.d.  Capacité de suivi et d'évaluation de l'effet des processus de restauration assistée volontaire, en particulier dans le cas d'actions de restauration monospécifiques à grande échelle.</t>
  </si>
  <si>
    <t xml:space="preserve"> E.3.e.  Promotion et test de solutions hybrides de restauration et de défense côtière</t>
  </si>
  <si>
    <t>B. Bonne connaissance des impacts des principaux probables effets du changement climatique sur les compartiments clés des écosystèmes et les bénéfices clés de l'AMP (basée sur une connaissance empirique)</t>
  </si>
  <si>
    <t>C. Faible connaissance des impacts des principaux probables effets du changement climatique sur les compartiments clés des écosystèmes et les bénéfices clés de l'AMP (basée sur une connaissance empirique)</t>
  </si>
  <si>
    <t>A.4. PREPARATION ET CAPACITES DE RECONSTRUCTION</t>
  </si>
  <si>
    <t>B.1. PLANIFICATION SPATIALE</t>
  </si>
  <si>
    <t>B.2. INTEGRATION SPATIALE DE L'AMP</t>
  </si>
  <si>
    <t>B.3. EFFECTIVITE DE LA MAITRISE FONCIERE</t>
  </si>
  <si>
    <t>C.1. IMPLICATION DES PARTIES PRENANTES</t>
  </si>
  <si>
    <t>C.2. FORMALISATION DE L'IMPLICATION DES PARTIES PRENANTES</t>
  </si>
  <si>
    <t>D.1. SUPPORT POLITIQUE</t>
  </si>
  <si>
    <t>D.2. RESILIENCE INSTITUTIONELLE</t>
  </si>
  <si>
    <t>D.3. PARTENARIATS INTER-INSTITUTIONNELS</t>
  </si>
  <si>
    <t>E.1. GESTION DES CONNAISSANCES ET DES DONNEES</t>
  </si>
  <si>
    <t>E.2. CAPITALISATION ET LESSONS APPRISES</t>
  </si>
  <si>
    <t xml:space="preserve">E.3. CAPACITES DE RESTAURATION </t>
  </si>
  <si>
    <t>B. Usagers locaux de la biodiversité et connaissances traditionnelles intégrés de manière occasionnelle dans les procédures et les protocoles de suivi</t>
  </si>
  <si>
    <t>A. Usagers locaux de la biodiversité et connaissances traditionnelles systématiquement intégrés dans les procédures et les protocoles de suivi</t>
  </si>
  <si>
    <t xml:space="preserve"> D.3.c. Partneriats avec des universités et organisations de recherche</t>
  </si>
  <si>
    <t>C. L'organisation spatiale de l'AMP est un fait établi et considéré comme intangible même si pas pertinente</t>
  </si>
  <si>
    <t>B. Le pan de gestion de l'AMP récent (moins de 5 ans) et n'a été ni évalué ni actualisé</t>
  </si>
  <si>
    <t>A. Globalement satisfaisante</t>
  </si>
  <si>
    <t xml:space="preserve"> Pas d'approche prospective</t>
  </si>
  <si>
    <t>C. Information informelle pas vraiment prise en compte dans la gestion de l'AMP et les mécanismes de prise de décision</t>
  </si>
  <si>
    <t xml:space="preserve"> D.1.h. Diversité des ressources financières</t>
  </si>
  <si>
    <t xml:space="preserve"> D.3.i. Participation aux sociétés et réseaux professionnels</t>
  </si>
  <si>
    <t xml:space="preserve"> D.2.e. Qualité de la gouvernance en ce qui concerne les dispositions du plan de gestion</t>
  </si>
  <si>
    <t xml:space="preserve"> D.2.f. Statut de la désignation de l'AMP : clarté et durabilité</t>
  </si>
  <si>
    <t xml:space="preserve">A.3.d. Autonomie de décision </t>
  </si>
  <si>
    <t xml:space="preserve">A.3.e. Plan de gestion </t>
  </si>
  <si>
    <t xml:space="preserve"> D.1.i.  Existence d'un mécanisme de financement à long terme</t>
  </si>
  <si>
    <t xml:space="preserve">A.4. PREPARATION ET RECONSTRUCTION </t>
  </si>
  <si>
    <t xml:space="preserve"> D.1.g. Durabilité des ressources financières</t>
  </si>
  <si>
    <t>"La prise en compte de la résilience climatique dans la planification et la gestion des zones côtières nécessite une reconstruction sociale active des questions environnementales si l'on veut obtenir une compréhension transformatrice substantielle".[1]</t>
  </si>
  <si>
    <t>L'objectif ici concerne la détection de signaux faibles de changements / menaces, l'accès précoce à de l'information pertinente à propos de changements dans  les usages ou de projets structurants susceptibles d'affecter l'environnement de l'AMP</t>
  </si>
  <si>
    <t>A. Attention régulière donnée aux prévisions météorologiques, existence d'un protocole d'enregistrement des données météorologique</t>
  </si>
  <si>
    <t>B. Pas d'attention régulière donnée aux prévisions météorologiques, existence d'un protocole d'enregistrement des données météorologique</t>
  </si>
  <si>
    <t>B. Le personnel de l'AMP est mis au courant, mais impliqué seulement occasionnellement dans les processus locaux de décision territoriale et d'affectation des terres</t>
  </si>
  <si>
    <t>A. La pertinence du zonage interne et de l'organisation spatiale de l'AMP est régulièrement évaluée et mise en débat, avec des révisions déjà envisagées</t>
  </si>
  <si>
    <t>B. La pertinence du zonage interne et de l'organisation spatiale de l'AMP est régulièrement évaluée, mise en débat et reconfirmée</t>
  </si>
  <si>
    <t>C. Le plan de gestion de l'AMP n'est pas récent (plus de 5 ans) et n'a été ni évalué ni actualisé au cours des trois dernières années</t>
  </si>
  <si>
    <t>A. Existence d'équipements de contingence disponible</t>
  </si>
  <si>
    <t>B. Pré-positionnement d'équipements de contingence</t>
  </si>
  <si>
    <t>C. Pas de disposition</t>
  </si>
  <si>
    <t xml:space="preserve">A. Résilience systematiquement prise en compte dans la conception des infrastructures et équipement de l'AMP </t>
  </si>
  <si>
    <t>B. Résilience prise en compte dans la conception des infrastructures et équipements les plus exposés de l'AMP</t>
  </si>
  <si>
    <t>C. Pas de considération spécifique en relation avec leur résilience dans la conception des infrastructures et équipement de l'AMP</t>
  </si>
  <si>
    <t>A. Solide couverture assurancielle (bâtiments et equipments) par rapport aux aléas naturels</t>
  </si>
  <si>
    <t>B. Couverture assurancielle partielle (bâtiments et equipments) par rapport aux aléas naturels</t>
  </si>
  <si>
    <t>C. Faible couverture assurantielle (bâtiments et equipments) par rapport aux aléas naturels</t>
  </si>
  <si>
    <t>C. Existence d'un plan d'aménagement du territoire côtier, mais pas de plan d'aménagement maritime</t>
  </si>
  <si>
    <t>A. Forte cohérence entre le zonage interne de l'AMP et la valorisation des terres adjacentes assurant une connectivité</t>
  </si>
  <si>
    <t>B. Cohérence partielle entre le zonage interne de l'AMP et la valorisation des terres adjacentes assurant la connectivité</t>
  </si>
  <si>
    <t>C. Divergences entre le zonage interne de l'AMP et les utilisations de terres en périphérie</t>
  </si>
  <si>
    <t>B.2.a. Place et importance de l'AMP dans un contexte géographique plus large et dans le plan de développement territorial</t>
  </si>
  <si>
    <t>B. L'organisation et le développement du territoire tiennent partiellement compte de l'existence de l'AMP</t>
  </si>
  <si>
    <t>A. Communication pédagogique régulière visant à informer les communautés sur les enjeux et les risques liés aux situations nouvelles et aux changements</t>
  </si>
  <si>
    <t>A. Globalement satisfaisant</t>
  </si>
  <si>
    <t>B. Satisfaisante par certains aspects mais mérite d'être améliorée pour d'autres</t>
  </si>
  <si>
    <t>C. Pas significatif</t>
  </si>
  <si>
    <t>A. Globalement satisfaisants</t>
  </si>
  <si>
    <t>B. Satisfaisant par certains aspects mais mérite d'être amélioré pour d'autres</t>
  </si>
  <si>
    <t>A. Globalement satisfaisantes</t>
  </si>
  <si>
    <t>B. Satisfaisantes par certains aspects mais méritent d'être améliorées pour d'autres</t>
  </si>
  <si>
    <t>D. Très peu d'information</t>
  </si>
  <si>
    <t>D. Pas d'initiative dans ce domaine</t>
  </si>
  <si>
    <t>D. Pas de données et de réflexioin sur cette question</t>
  </si>
  <si>
    <t>B. Certaines capacités de restauration en cours de développement mais doivent être renforcées et formalisées par une systématisation des itinéraires techniques</t>
  </si>
  <si>
    <t>A. Mécanismes et procédures existants désignés pour appliquer des mesures de sauvegarde écologique avant de lancer des activités de restauration</t>
  </si>
  <si>
    <t>C.3. IMPLICATION DANS LES PRISES DE DECISION LOCALES</t>
  </si>
  <si>
    <t>IDENTIFICATION</t>
  </si>
  <si>
    <t>DATE</t>
  </si>
  <si>
    <t>NOM AMP</t>
  </si>
  <si>
    <t>PAYS</t>
  </si>
  <si>
    <t>PLACE</t>
  </si>
  <si>
    <t>MERCI D'INDIQUER UN MOT DE PASSE:</t>
  </si>
  <si>
    <t>Merci d'envoyer le fichier excel par mail à : mpa-resilience.coastal-resilience.online</t>
  </si>
  <si>
    <t>Je suis d'accord pour les données de cette auto-évaluation soient sauvegardées en ligne. Dans ce cas je recevrai un e-mail avec l'identifant et le mot de passe pour les retrouver. Ces données resteront confidentielles et anonymes.</t>
  </si>
  <si>
    <t>NOMBRE DE PERSONNES IMPLIQUEES DANS L'AUTO-EVALUATION</t>
  </si>
  <si>
    <t>NOMBRE AUTRES PERSONNES:</t>
  </si>
  <si>
    <t>NOM DU RESPONSABLE et MAIL:</t>
  </si>
  <si>
    <t>NOMBRE DE PERSONNES STAFF AMP: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</si>
</sst>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24"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1"/>
      <color theme="1"/>
      <name val="Arial"/>
      <family val="2"/>
    </font>
    <font>
      <sz val="10"/>
      <color theme="1"/>
      <name val="Calibri"/>
      <family val="2"/>
      <scheme val="minor"/>
    </font>
    <font>
      <b/>
      <sz val="10"/>
      <color theme="1"/>
      <name val="Calibri"/>
      <family val="2"/>
      <scheme val="minor"/>
    </font>
    <font>
      <sz val="10"/>
      <color rgb="FF000000"/>
      <name val="Calibri"/>
      <family val="2"/>
      <scheme val="minor"/>
    </font>
    <font>
      <b/>
      <sz val="12"/>
      <color theme="0"/>
      <name val="Calibri"/>
      <family val="2"/>
      <scheme val="minor"/>
    </font>
    <font>
      <b/>
      <sz val="11"/>
      <color rgb="FF000000"/>
      <name val="Calibri"/>
      <family val="2"/>
      <scheme val="minor"/>
    </font>
    <font>
      <sz val="10"/>
      <name val="Calibri"/>
      <family val="2"/>
      <scheme val="minor"/>
    </font>
    <font>
      <b/>
      <sz val="11"/>
      <name val="Calibri"/>
      <family val="2"/>
      <scheme val="minor"/>
    </font>
    <font>
      <b/>
      <sz val="20"/>
      <color theme="0"/>
      <name val="Calibri"/>
      <family val="2"/>
      <scheme val="minor"/>
    </font>
    <font>
      <b/>
      <sz val="10"/>
      <name val="Calibri"/>
      <family val="2"/>
      <scheme val="minor"/>
    </font>
    <font>
      <b/>
      <sz val="10"/>
      <color theme="0"/>
      <name val="Calibri"/>
      <family val="2"/>
      <scheme val="minor"/>
    </font>
    <font>
      <b/>
      <sz val="11"/>
      <name val="Arial"/>
      <family val="2"/>
    </font>
    <font>
      <b/>
      <sz val="16"/>
      <color theme="0"/>
      <name val="Calibri"/>
      <family val="2"/>
      <scheme val="minor"/>
    </font>
    <font>
      <b/>
      <sz val="10"/>
      <color rgb="FFFF0000"/>
      <name val="Calibri"/>
      <family val="2"/>
      <scheme val="minor"/>
    </font>
    <font>
      <b/>
      <i/>
      <sz val="12"/>
      <color rgb="FFFF0000"/>
      <name val="Calibri"/>
      <family val="2"/>
      <scheme val="minor"/>
    </font>
    <font>
      <b/>
      <i/>
      <sz val="18"/>
      <color rgb="FF4727E9"/>
      <name val="Calibri"/>
      <family val="2"/>
      <scheme val="minor"/>
    </font>
    <font>
      <b/>
      <sz val="11"/>
      <color rgb="FFFF0000"/>
      <name val="Calibri"/>
      <family val="2"/>
      <scheme val="minor"/>
    </font>
    <font>
      <b/>
      <sz val="11"/>
      <color rgb="FF0070C0"/>
      <name val="Calibri"/>
      <family val="2"/>
      <scheme val="minor"/>
    </font>
    <font>
      <b/>
      <u/>
      <sz val="11"/>
      <color rgb="FF0070C0"/>
      <name val="Calibri"/>
      <family val="2"/>
      <scheme val="minor"/>
    </font>
    <font>
      <sz val="8"/>
      <color rgb="FF000000"/>
      <name val="Segoe UI"/>
      <family val="2"/>
    </font>
  </fonts>
  <fills count="13">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5" tint="-0.499984740745262"/>
        <bgColor indexed="64"/>
      </patternFill>
    </fill>
    <fill>
      <patternFill patternType="solid">
        <fgColor theme="9" tint="-0.49998474074526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2A04"/>
        <bgColor indexed="64"/>
      </patternFill>
    </fill>
    <fill>
      <patternFill patternType="solid">
        <fgColor theme="7" tint="0.79998168889431442"/>
        <bgColor indexed="64"/>
      </patternFill>
    </fill>
    <fill>
      <patternFill patternType="solid">
        <fgColor rgb="FF2281D8"/>
        <bgColor indexed="64"/>
      </patternFill>
    </fill>
    <fill>
      <patternFill patternType="solid">
        <fgColor rgb="FFB3F1F9"/>
        <bgColor indexed="64"/>
      </patternFill>
    </fill>
  </fills>
  <borders count="1">
    <border>
      <left/>
      <right/>
      <top/>
      <bottom/>
      <diagonal/>
    </border>
  </borders>
  <cellStyleXfs count="1">
    <xf numFmtId="0" fontId="0" fillId="0" borderId="0"/>
  </cellStyleXfs>
  <cellXfs count="133">
    <xf numFmtId="0" fontId="0" fillId="0" borderId="0" xfId="0"/>
    <xf numFmtId="0" fontId="4" fillId="0" borderId="0" xfId="0" applyFont="1" applyAlignment="1">
      <alignment horizontal="justify" vertical="center"/>
    </xf>
    <xf numFmtId="0" fontId="5" fillId="0" borderId="0" xfId="0" applyFont="1"/>
    <xf numFmtId="0" fontId="0" fillId="0" borderId="0" xfId="0" applyFont="1"/>
    <xf numFmtId="0" fontId="5" fillId="0" borderId="0" xfId="0" applyFont="1" applyAlignment="1">
      <alignment horizontal="justify" vertical="center"/>
    </xf>
    <xf numFmtId="0" fontId="7" fillId="0" borderId="0" xfId="0" applyFont="1" applyAlignment="1">
      <alignment horizontal="justify" vertical="center"/>
    </xf>
    <xf numFmtId="0" fontId="0" fillId="0" borderId="0" xfId="0" applyAlignment="1">
      <alignment horizontal="center"/>
    </xf>
    <xf numFmtId="0" fontId="0" fillId="3" borderId="0" xfId="0" applyFill="1" applyAlignment="1">
      <alignment horizontal="center"/>
    </xf>
    <xf numFmtId="0" fontId="8" fillId="4" borderId="0" xfId="0" applyFont="1" applyFill="1"/>
    <xf numFmtId="0" fontId="3" fillId="4" borderId="0" xfId="0" applyFont="1" applyFill="1" applyAlignment="1">
      <alignment horizontal="center" vertical="center"/>
    </xf>
    <xf numFmtId="0" fontId="8" fillId="5" borderId="0" xfId="0" applyFont="1" applyFill="1"/>
    <xf numFmtId="0" fontId="3" fillId="5" borderId="0" xfId="0" applyFont="1" applyFill="1" applyAlignment="1">
      <alignment horizontal="center" vertical="center"/>
    </xf>
    <xf numFmtId="0" fontId="8" fillId="6" borderId="0" xfId="0" applyFont="1" applyFill="1"/>
    <xf numFmtId="0" fontId="0" fillId="6" borderId="0" xfId="0" applyFill="1" applyAlignment="1">
      <alignment horizontal="center"/>
    </xf>
    <xf numFmtId="0" fontId="3" fillId="0" borderId="0" xfId="0" applyFont="1" applyFill="1" applyAlignment="1">
      <alignment horizontal="center" vertical="center"/>
    </xf>
    <xf numFmtId="0" fontId="0" fillId="0" borderId="0" xfId="0" applyFill="1"/>
    <xf numFmtId="0" fontId="0" fillId="0" borderId="0" xfId="0" applyFill="1" applyAlignment="1">
      <alignment horizontal="center"/>
    </xf>
    <xf numFmtId="0" fontId="2" fillId="2" borderId="0" xfId="0" applyFont="1" applyFill="1" applyAlignment="1">
      <alignment horizontal="justify" vertical="center"/>
    </xf>
    <xf numFmtId="0" fontId="9" fillId="3" borderId="0" xfId="0" applyFont="1" applyFill="1" applyAlignment="1">
      <alignment horizontal="justify" vertical="center"/>
    </xf>
    <xf numFmtId="0" fontId="2" fillId="3" borderId="0" xfId="0" applyFont="1" applyFill="1" applyAlignment="1">
      <alignment horizontal="justify" vertical="center"/>
    </xf>
    <xf numFmtId="0" fontId="7" fillId="0" borderId="0" xfId="0" applyFont="1" applyFill="1" applyAlignment="1">
      <alignment horizontal="justify" vertical="center"/>
    </xf>
    <xf numFmtId="0" fontId="10" fillId="0" borderId="0" xfId="0" applyFont="1" applyFill="1"/>
    <xf numFmtId="0" fontId="2" fillId="3" borderId="0" xfId="0" applyFont="1" applyFill="1"/>
    <xf numFmtId="0" fontId="5" fillId="0" borderId="0" xfId="0" applyFont="1" applyFill="1"/>
    <xf numFmtId="0" fontId="0" fillId="3" borderId="0" xfId="0" applyFont="1" applyFill="1"/>
    <xf numFmtId="0" fontId="0" fillId="7" borderId="0" xfId="0" applyFill="1" applyAlignment="1">
      <alignment horizontal="center"/>
    </xf>
    <xf numFmtId="0" fontId="2" fillId="7" borderId="0" xfId="0" applyFont="1" applyFill="1" applyAlignment="1">
      <alignment horizontal="justify" vertical="center"/>
    </xf>
    <xf numFmtId="0" fontId="9" fillId="7" borderId="0" xfId="0" applyFont="1" applyFill="1" applyAlignment="1">
      <alignment horizontal="justify" vertical="center"/>
    </xf>
    <xf numFmtId="0" fontId="3" fillId="7" borderId="0" xfId="0" applyFont="1" applyFill="1" applyAlignment="1">
      <alignment horizontal="center" vertical="center"/>
    </xf>
    <xf numFmtId="0" fontId="5" fillId="0" borderId="0" xfId="0" applyFont="1" applyFill="1" applyAlignment="1">
      <alignment horizontal="justify" vertical="center"/>
    </xf>
    <xf numFmtId="0" fontId="11" fillId="7" borderId="0" xfId="0" applyFont="1" applyFill="1"/>
    <xf numFmtId="0" fontId="3" fillId="6" borderId="0" xfId="0" applyFont="1" applyFill="1" applyAlignment="1">
      <alignment horizontal="center" vertical="center"/>
    </xf>
    <xf numFmtId="0" fontId="12" fillId="5" borderId="0" xfId="0" applyFont="1" applyFill="1"/>
    <xf numFmtId="0" fontId="12" fillId="6" borderId="0" xfId="0" applyFont="1" applyFill="1"/>
    <xf numFmtId="0" fontId="0" fillId="8" borderId="0" xfId="0" applyFill="1" applyAlignment="1">
      <alignment horizontal="center"/>
    </xf>
    <xf numFmtId="9" fontId="1" fillId="0" borderId="0" xfId="0" applyNumberFormat="1" applyFont="1" applyFill="1" applyAlignment="1">
      <alignment horizontal="center"/>
    </xf>
    <xf numFmtId="0" fontId="2" fillId="8" borderId="0" xfId="0" applyFont="1" applyFill="1" applyAlignment="1">
      <alignment horizontal="justify" vertical="center"/>
    </xf>
    <xf numFmtId="0" fontId="9" fillId="8" borderId="0" xfId="0" applyFont="1" applyFill="1" applyAlignment="1">
      <alignment horizontal="justify" vertical="center"/>
    </xf>
    <xf numFmtId="0" fontId="11" fillId="8" borderId="0" xfId="0" applyFont="1" applyFill="1" applyAlignment="1">
      <alignment horizontal="justify" vertical="center"/>
    </xf>
    <xf numFmtId="0" fontId="6" fillId="8" borderId="0" xfId="0" applyFont="1" applyFill="1" applyAlignment="1">
      <alignment horizontal="center"/>
    </xf>
    <xf numFmtId="0" fontId="6" fillId="0" borderId="0" xfId="0" applyFont="1" applyFill="1" applyAlignment="1">
      <alignment horizontal="center"/>
    </xf>
    <xf numFmtId="0" fontId="13" fillId="0" borderId="0" xfId="0" applyFont="1" applyFill="1" applyAlignment="1">
      <alignment horizontal="center" vertical="center"/>
    </xf>
    <xf numFmtId="0" fontId="14" fillId="0" borderId="0" xfId="0" applyFont="1" applyFill="1" applyAlignment="1">
      <alignment horizontal="center"/>
    </xf>
    <xf numFmtId="0" fontId="2" fillId="0" borderId="0" xfId="0" applyFont="1" applyAlignment="1">
      <alignment horizontal="center"/>
    </xf>
    <xf numFmtId="0" fontId="14" fillId="7" borderId="0" xfId="0" applyFont="1" applyFill="1" applyAlignment="1">
      <alignment horizontal="center" vertical="center"/>
    </xf>
    <xf numFmtId="0" fontId="14" fillId="5" borderId="0" xfId="0" applyFont="1" applyFill="1" applyAlignment="1">
      <alignment horizontal="center" vertical="center"/>
    </xf>
    <xf numFmtId="0" fontId="6" fillId="7" borderId="0" xfId="0" applyFont="1" applyFill="1" applyAlignment="1">
      <alignment horizontal="center"/>
    </xf>
    <xf numFmtId="0" fontId="6" fillId="0" borderId="0" xfId="0" applyFont="1" applyAlignment="1">
      <alignment horizontal="center"/>
    </xf>
    <xf numFmtId="0" fontId="6" fillId="3" borderId="0" xfId="0" applyFont="1" applyFill="1" applyAlignment="1">
      <alignment horizontal="center"/>
    </xf>
    <xf numFmtId="0" fontId="14" fillId="3" borderId="0" xfId="0" applyFont="1" applyFill="1" applyAlignment="1">
      <alignment horizontal="center" vertical="center"/>
    </xf>
    <xf numFmtId="0" fontId="13" fillId="3" borderId="0" xfId="0" applyFont="1" applyFill="1" applyAlignment="1">
      <alignment horizontal="center" vertical="center"/>
    </xf>
    <xf numFmtId="0" fontId="1" fillId="0" borderId="0" xfId="0" applyFont="1" applyFill="1" applyAlignment="1">
      <alignment horizontal="center" vertical="center"/>
    </xf>
    <xf numFmtId="0" fontId="2" fillId="2" borderId="0" xfId="0" applyFont="1" applyFill="1" applyAlignment="1">
      <alignment horizontal="center" vertical="center"/>
    </xf>
    <xf numFmtId="0" fontId="6" fillId="0" borderId="0" xfId="0" applyFont="1" applyAlignment="1">
      <alignment horizontal="center" vertical="center"/>
    </xf>
    <xf numFmtId="0" fontId="6" fillId="3" borderId="0" xfId="0" applyFont="1" applyFill="1" applyAlignment="1">
      <alignment horizontal="center" vertical="center"/>
    </xf>
    <xf numFmtId="0" fontId="6" fillId="0" borderId="0" xfId="0" applyFont="1" applyFill="1" applyAlignment="1">
      <alignment horizontal="center" vertical="center"/>
    </xf>
    <xf numFmtId="0" fontId="13" fillId="8" borderId="0" xfId="0" applyFont="1" applyFill="1" applyAlignment="1">
      <alignment horizontal="center"/>
    </xf>
    <xf numFmtId="0" fontId="13" fillId="0" borderId="0" xfId="0" applyFont="1" applyFill="1" applyAlignment="1">
      <alignment horizontal="center"/>
    </xf>
    <xf numFmtId="0" fontId="15" fillId="0" borderId="0" xfId="0" applyFont="1" applyAlignment="1">
      <alignment horizontal="justify" vertical="center"/>
    </xf>
    <xf numFmtId="0" fontId="15" fillId="0" borderId="0" xfId="0" applyFont="1"/>
    <xf numFmtId="0" fontId="15" fillId="0" borderId="0" xfId="0" applyFont="1" applyAlignment="1">
      <alignment wrapText="1"/>
    </xf>
    <xf numFmtId="0" fontId="12" fillId="9" borderId="0" xfId="0" applyFont="1" applyFill="1"/>
    <xf numFmtId="0" fontId="8" fillId="9" borderId="0" xfId="0" applyFont="1" applyFill="1"/>
    <xf numFmtId="0" fontId="0" fillId="9" borderId="0" xfId="0" applyFill="1" applyAlignment="1">
      <alignment horizontal="center"/>
    </xf>
    <xf numFmtId="0" fontId="0" fillId="10" borderId="0" xfId="0" applyFill="1" applyAlignment="1">
      <alignment horizontal="center"/>
    </xf>
    <xf numFmtId="0" fontId="11" fillId="10" borderId="0" xfId="0" applyFont="1" applyFill="1"/>
    <xf numFmtId="0" fontId="6" fillId="10" borderId="0" xfId="0" applyFont="1" applyFill="1" applyAlignment="1">
      <alignment horizontal="center"/>
    </xf>
    <xf numFmtId="0" fontId="11" fillId="10" borderId="0" xfId="0" applyFont="1" applyFill="1" applyAlignment="1">
      <alignment wrapText="1"/>
    </xf>
    <xf numFmtId="0" fontId="12" fillId="11" borderId="0" xfId="0" applyFont="1" applyFill="1"/>
    <xf numFmtId="0" fontId="8" fillId="11" borderId="0" xfId="0" applyFont="1" applyFill="1"/>
    <xf numFmtId="0" fontId="0" fillId="11" borderId="0" xfId="0" applyFill="1" applyAlignment="1">
      <alignment horizontal="center"/>
    </xf>
    <xf numFmtId="0" fontId="11" fillId="12" borderId="0" xfId="0" applyFont="1" applyFill="1" applyAlignment="1">
      <alignment wrapText="1"/>
    </xf>
    <xf numFmtId="0" fontId="6" fillId="12" borderId="0" xfId="0" applyFont="1" applyFill="1" applyAlignment="1">
      <alignment horizontal="center"/>
    </xf>
    <xf numFmtId="9" fontId="14" fillId="11" borderId="0" xfId="0" applyNumberFormat="1" applyFont="1" applyFill="1" applyAlignment="1">
      <alignment horizontal="center"/>
    </xf>
    <xf numFmtId="0" fontId="8" fillId="0" borderId="0" xfId="0" applyFont="1" applyFill="1"/>
    <xf numFmtId="9" fontId="14" fillId="4" borderId="0" xfId="0" applyNumberFormat="1" applyFont="1" applyFill="1" applyAlignment="1">
      <alignment horizontal="center"/>
    </xf>
    <xf numFmtId="9" fontId="14" fillId="5" borderId="0" xfId="0" applyNumberFormat="1" applyFont="1" applyFill="1" applyAlignment="1">
      <alignment horizontal="center"/>
    </xf>
    <xf numFmtId="9" fontId="14" fillId="6" borderId="0" xfId="0" applyNumberFormat="1" applyFont="1" applyFill="1" applyAlignment="1">
      <alignment horizontal="center"/>
    </xf>
    <xf numFmtId="9" fontId="14" fillId="9" borderId="0" xfId="0" applyNumberFormat="1" applyFont="1" applyFill="1" applyAlignment="1">
      <alignment horizontal="center"/>
    </xf>
    <xf numFmtId="0" fontId="16" fillId="4" borderId="0" xfId="0" applyFont="1" applyFill="1"/>
    <xf numFmtId="0" fontId="12" fillId="5" borderId="0" xfId="0" applyFont="1" applyFill="1" applyAlignment="1">
      <alignment horizontal="center"/>
    </xf>
    <xf numFmtId="0" fontId="12" fillId="6" borderId="0" xfId="0" applyFont="1" applyFill="1" applyAlignment="1">
      <alignment horizontal="center"/>
    </xf>
    <xf numFmtId="0" fontId="17" fillId="0" borderId="0" xfId="0" applyFont="1" applyAlignment="1">
      <alignment horizontal="center"/>
    </xf>
    <xf numFmtId="0" fontId="17" fillId="3" borderId="0" xfId="0" applyFont="1" applyFill="1" applyAlignment="1">
      <alignment horizontal="center"/>
    </xf>
    <xf numFmtId="0" fontId="17" fillId="0" borderId="0" xfId="0" applyFont="1" applyFill="1" applyAlignment="1">
      <alignment horizontal="center"/>
    </xf>
    <xf numFmtId="0" fontId="17" fillId="0" borderId="0" xfId="0" applyFont="1" applyFill="1" applyAlignment="1">
      <alignment horizontal="center" vertical="center"/>
    </xf>
    <xf numFmtId="0" fontId="17" fillId="7" borderId="0" xfId="0" applyFont="1" applyFill="1" applyAlignment="1">
      <alignment horizontal="center"/>
    </xf>
    <xf numFmtId="0" fontId="17" fillId="8" borderId="0" xfId="0" applyFont="1" applyFill="1" applyAlignment="1">
      <alignment horizontal="center"/>
    </xf>
    <xf numFmtId="9" fontId="17" fillId="0" borderId="0" xfId="0" applyNumberFormat="1" applyFont="1" applyFill="1" applyAlignment="1">
      <alignment horizontal="center"/>
    </xf>
    <xf numFmtId="0" fontId="17" fillId="10" borderId="0" xfId="0" applyFont="1" applyFill="1" applyAlignment="1">
      <alignment horizontal="center"/>
    </xf>
    <xf numFmtId="0" fontId="18" fillId="0" borderId="0" xfId="0" applyFont="1"/>
    <xf numFmtId="9" fontId="16" fillId="4" borderId="0" xfId="0" applyNumberFormat="1" applyFont="1" applyFill="1" applyAlignment="1">
      <alignment horizontal="center"/>
    </xf>
    <xf numFmtId="0" fontId="16" fillId="5" borderId="0" xfId="0" applyFont="1" applyFill="1"/>
    <xf numFmtId="9" fontId="16" fillId="5" borderId="0" xfId="0" applyNumberFormat="1" applyFont="1" applyFill="1" applyAlignment="1">
      <alignment horizontal="center"/>
    </xf>
    <xf numFmtId="0" fontId="16" fillId="6" borderId="0" xfId="0" applyFont="1" applyFill="1"/>
    <xf numFmtId="9" fontId="16" fillId="6" borderId="0" xfId="0" applyNumberFormat="1" applyFont="1" applyFill="1" applyAlignment="1">
      <alignment horizontal="center"/>
    </xf>
    <xf numFmtId="0" fontId="16" fillId="9" borderId="0" xfId="0" applyFont="1" applyFill="1"/>
    <xf numFmtId="9" fontId="16" fillId="9" borderId="0" xfId="0" applyNumberFormat="1" applyFont="1" applyFill="1" applyAlignment="1">
      <alignment horizontal="center"/>
    </xf>
    <xf numFmtId="0" fontId="16" fillId="11" borderId="0" xfId="0" applyFont="1" applyFill="1"/>
    <xf numFmtId="9" fontId="16" fillId="11" borderId="0" xfId="0" applyNumberFormat="1" applyFont="1" applyFill="1" applyAlignment="1">
      <alignment horizontal="center"/>
    </xf>
    <xf numFmtId="0" fontId="13" fillId="0" borderId="0" xfId="0" applyFont="1" applyAlignment="1">
      <alignment horizontal="center" vertical="center"/>
    </xf>
    <xf numFmtId="0" fontId="13" fillId="0" borderId="0" xfId="0" applyFont="1" applyAlignment="1">
      <alignment horizontal="center"/>
    </xf>
    <xf numFmtId="0" fontId="10" fillId="0" borderId="0" xfId="0" applyFont="1" applyAlignment="1">
      <alignment horizontal="justify" vertical="center"/>
    </xf>
    <xf numFmtId="0" fontId="15" fillId="0" borderId="0" xfId="0" applyFont="1" applyFill="1" applyAlignment="1">
      <alignment horizontal="justify" vertical="center"/>
    </xf>
    <xf numFmtId="0" fontId="10" fillId="0" borderId="0" xfId="0" applyFont="1" applyFill="1" applyAlignment="1">
      <alignment horizontal="justify" vertical="center"/>
    </xf>
    <xf numFmtId="0" fontId="13" fillId="12" borderId="0" xfId="0" applyFont="1" applyFill="1" applyAlignment="1">
      <alignment horizontal="center"/>
    </xf>
    <xf numFmtId="0" fontId="17" fillId="12" borderId="0" xfId="0" applyFont="1" applyFill="1" applyAlignment="1">
      <alignment horizontal="center"/>
    </xf>
    <xf numFmtId="0" fontId="12" fillId="9" borderId="0" xfId="0" applyFont="1" applyFill="1" applyAlignment="1">
      <alignment horizontal="center"/>
    </xf>
    <xf numFmtId="0" fontId="12" fillId="11" borderId="0" xfId="0" applyFont="1" applyFill="1" applyAlignment="1">
      <alignment horizontal="center"/>
    </xf>
    <xf numFmtId="0" fontId="6" fillId="12" borderId="0" xfId="0" applyFont="1" applyFill="1" applyAlignment="1">
      <alignment horizontal="left"/>
    </xf>
    <xf numFmtId="0" fontId="19" fillId="0" borderId="0" xfId="0" applyFont="1"/>
    <xf numFmtId="0" fontId="12" fillId="4" borderId="0" xfId="0" applyFont="1" applyFill="1" applyAlignment="1">
      <alignment vertical="center"/>
    </xf>
    <xf numFmtId="0" fontId="12" fillId="4" borderId="0" xfId="0" applyFont="1" applyFill="1" applyAlignment="1">
      <alignment horizontal="center" vertical="center"/>
    </xf>
    <xf numFmtId="0" fontId="0" fillId="0" borderId="0" xfId="0" applyAlignment="1">
      <alignment vertical="center" wrapText="1"/>
    </xf>
    <xf numFmtId="0" fontId="15" fillId="0" borderId="0" xfId="0" applyFont="1" applyAlignment="1">
      <alignment horizontal="justify" vertical="center" wrapText="1"/>
    </xf>
    <xf numFmtId="0" fontId="7" fillId="0" borderId="0" xfId="0" applyFont="1" applyFill="1" applyAlignment="1">
      <alignment horizontal="justify" vertical="center" wrapText="1"/>
    </xf>
    <xf numFmtId="0" fontId="11" fillId="0" borderId="0" xfId="0" applyFont="1" applyFill="1" applyAlignment="1">
      <alignment horizontal="center" vertical="center"/>
    </xf>
    <xf numFmtId="0" fontId="2" fillId="3" borderId="0" xfId="0" applyFont="1" applyFill="1" applyAlignment="1">
      <alignment wrapText="1"/>
    </xf>
    <xf numFmtId="0" fontId="0" fillId="0" borderId="0" xfId="0" applyNumberFormat="1"/>
    <xf numFmtId="0" fontId="0" fillId="0" borderId="0" xfId="0" applyNumberFormat="1" applyFill="1"/>
    <xf numFmtId="10" fontId="1" fillId="4" borderId="0" xfId="0" applyNumberFormat="1" applyFont="1" applyFill="1" applyAlignment="1">
      <alignment horizontal="center"/>
    </xf>
    <xf numFmtId="10" fontId="14" fillId="4" borderId="0" xfId="0" applyNumberFormat="1" applyFont="1" applyFill="1" applyAlignment="1">
      <alignment horizontal="center"/>
    </xf>
    <xf numFmtId="10" fontId="14" fillId="5" borderId="0" xfId="0" applyNumberFormat="1" applyFont="1" applyFill="1" applyAlignment="1">
      <alignment horizontal="center"/>
    </xf>
    <xf numFmtId="10" fontId="14" fillId="6" borderId="0" xfId="0" applyNumberFormat="1" applyFont="1" applyFill="1" applyAlignment="1">
      <alignment horizontal="center"/>
    </xf>
    <xf numFmtId="10" fontId="14" fillId="9" borderId="0" xfId="0" applyNumberFormat="1" applyFont="1" applyFill="1" applyAlignment="1">
      <alignment horizontal="center"/>
    </xf>
    <xf numFmtId="164" fontId="0" fillId="0" borderId="0" xfId="0" applyNumberFormat="1" applyProtection="1">
      <protection hidden="1"/>
    </xf>
    <xf numFmtId="0" fontId="20" fillId="0" borderId="0" xfId="0" applyFont="1" applyAlignment="1">
      <alignment horizontal="center"/>
    </xf>
    <xf numFmtId="10" fontId="17" fillId="2" borderId="0" xfId="0" applyNumberFormat="1" applyFont="1" applyFill="1" applyAlignment="1">
      <alignment horizontal="center"/>
    </xf>
    <xf numFmtId="0" fontId="17" fillId="0" borderId="0" xfId="0" applyFont="1" applyAlignment="1">
      <alignment horizontal="center" vertical="center"/>
    </xf>
    <xf numFmtId="0" fontId="2" fillId="0" borderId="0" xfId="0" applyFont="1"/>
    <xf numFmtId="0" fontId="21" fillId="0" borderId="0" xfId="0" applyFont="1"/>
    <xf numFmtId="0" fontId="21" fillId="0" borderId="0" xfId="0" applyFont="1" applyAlignment="1">
      <alignment wrapText="1"/>
    </xf>
    <xf numFmtId="0" fontId="22" fillId="0" borderId="0" xfId="0" applyFont="1"/>
  </cellXfs>
  <cellStyles count="1">
    <cellStyle name="Normal" xfId="0" builtinId="0"/>
  </cellStyles>
  <dxfs count="0"/>
  <tableStyles count="0" defaultTableStyle="TableStyleMedium2" defaultPivotStyle="PivotStyleLight16"/>
  <colors>
    <mruColors>
      <color rgb="FF4727E9"/>
      <color rgb="FF2281D8"/>
      <color rgb="FF756937"/>
      <color rgb="FFCC2A04"/>
      <color rgb="FFB3F1F9"/>
      <color rgb="FFC267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fr-SN" sz="1600" b="1"/>
          </a:p>
        </c:rich>
      </c:tx>
      <c:layout>
        <c:manualLayout>
          <c:xMode val="edge"/>
          <c:yMode val="edge"/>
          <c:x val="0.12183254344391785"/>
          <c:y val="4.1820418204182044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radarChart>
        <c:radarStyle val="marker"/>
        <c:varyColors val="0"/>
        <c:ser>
          <c:idx val="0"/>
          <c:order val="0"/>
          <c:spPr>
            <a:ln w="28575" cap="rnd">
              <a:solidFill>
                <a:schemeClr val="accent1"/>
              </a:solidFill>
              <a:round/>
            </a:ln>
            <a:effectLst/>
          </c:spPr>
          <c:marker>
            <c:symbol val="none"/>
          </c:marker>
          <c:cat>
            <c:strRef>
              <c:f>RESULT!$B$1:$B$16</c:f>
              <c:strCache>
                <c:ptCount val="16"/>
                <c:pt idx="0">
                  <c:v>A.1. ANTICIPATION</c:v>
                </c:pt>
                <c:pt idx="1">
                  <c:v>A.2. VIGILANCE</c:v>
                </c:pt>
                <c:pt idx="2">
                  <c:v>A.3. REACTIVITE MANAGERIALE</c:v>
                </c:pt>
                <c:pt idx="3">
                  <c:v>A.4. PREPARATION ET CAPACITES DE RECONSTRUCTION</c:v>
                </c:pt>
                <c:pt idx="4">
                  <c:v>B.1. PLANIFICATION SPATIALE</c:v>
                </c:pt>
                <c:pt idx="5">
                  <c:v>B.2. INTEGRATION SPATIALE DE L'AMP</c:v>
                </c:pt>
                <c:pt idx="6">
                  <c:v>B.3. EFFECTIVITE DE LA MAITRISE FONCIERE</c:v>
                </c:pt>
                <c:pt idx="7">
                  <c:v>C.1. IMPLICATION DES PARTIES PRENANTES</c:v>
                </c:pt>
                <c:pt idx="8">
                  <c:v>C.2. FORMALISATION DE L'IMPLICATION DES PARTIES PRENANTES</c:v>
                </c:pt>
                <c:pt idx="9">
                  <c:v>C.3. IMPLICATION DANS LES PRISES DE DECISION LOCALES</c:v>
                </c:pt>
                <c:pt idx="10">
                  <c:v>D.1. SUPPORT POLITIQUE</c:v>
                </c:pt>
                <c:pt idx="11">
                  <c:v>D.2. RESILIENCE INSTITUTIONELLE</c:v>
                </c:pt>
                <c:pt idx="12">
                  <c:v>D.3. PARTENARIATS INTER-INSTITUTIONNELS</c:v>
                </c:pt>
                <c:pt idx="13">
                  <c:v>E.1. GESTION DES CONNAISSANCES ET DES DONNEES</c:v>
                </c:pt>
                <c:pt idx="14">
                  <c:v>E.2. CAPITALISATION ET LESSONS APPRISES</c:v>
                </c:pt>
                <c:pt idx="15">
                  <c:v>E.3. CAPACITES DE RESTAURATION </c:v>
                </c:pt>
              </c:strCache>
            </c:strRef>
          </c:cat>
          <c:val>
            <c:numRef>
              <c:f>RESULT!$C$1:$C$16</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2-500B-4783-B095-92175A327916}"/>
            </c:ext>
          </c:extLst>
        </c:ser>
        <c:dLbls>
          <c:showLegendKey val="0"/>
          <c:showVal val="0"/>
          <c:showCatName val="0"/>
          <c:showSerName val="0"/>
          <c:showPercent val="0"/>
          <c:showBubbleSize val="0"/>
        </c:dLbls>
        <c:axId val="905406584"/>
        <c:axId val="905406904"/>
      </c:radarChart>
      <c:catAx>
        <c:axId val="9054065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fr-FR"/>
          </a:p>
        </c:txPr>
        <c:crossAx val="905406904"/>
        <c:crosses val="autoZero"/>
        <c:auto val="1"/>
        <c:lblAlgn val="ctr"/>
        <c:lblOffset val="100"/>
        <c:noMultiLvlLbl val="0"/>
      </c:catAx>
      <c:valAx>
        <c:axId val="9054069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9054065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245534</xdr:colOff>
          <xdr:row>2</xdr:row>
          <xdr:rowOff>84666</xdr:rowOff>
        </xdr:from>
        <xdr:to>
          <xdr:col>2</xdr:col>
          <xdr:colOff>1151467</xdr:colOff>
          <xdr:row>3</xdr:row>
          <xdr:rowOff>313267</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CC0AD94C-F701-436D-9B9D-9099452E4C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fr-FR" sz="800" b="0" i="0" u="none" strike="noStrike" baseline="0">
                  <a:solidFill>
                    <a:srgbClr val="000000"/>
                  </a:solidFill>
                  <a:latin typeface="Segoe UI"/>
                  <a:cs typeface="Segoe U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3</xdr:row>
          <xdr:rowOff>283633</xdr:rowOff>
        </xdr:from>
        <xdr:to>
          <xdr:col>2</xdr:col>
          <xdr:colOff>1147233</xdr:colOff>
          <xdr:row>4</xdr:row>
          <xdr:rowOff>101600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D3CF2733-0333-46A6-B79D-6945D49333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45720" tIns="45720" rIns="0" bIns="45720"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0</xdr:colOff>
      <xdr:row>5</xdr:row>
      <xdr:rowOff>0</xdr:rowOff>
    </xdr:from>
    <xdr:to>
      <xdr:col>20</xdr:col>
      <xdr:colOff>120650</xdr:colOff>
      <xdr:row>45</xdr:row>
      <xdr:rowOff>148167</xdr:rowOff>
    </xdr:to>
    <xdr:graphicFrame macro="">
      <xdr:nvGraphicFramePr>
        <xdr:cNvPr id="4" name="Graphique 3">
          <a:extLst>
            <a:ext uri="{FF2B5EF4-FFF2-40B4-BE49-F238E27FC236}">
              <a16:creationId xmlns:a16="http://schemas.microsoft.com/office/drawing/2014/main" id="{ED56B8FD-C0CB-4392-BBA9-987719CEAB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4FB73-F044-4C68-8008-E17630DEE2EE}">
  <dimension ref="B3:K22"/>
  <sheetViews>
    <sheetView tabSelected="1" workbookViewId="0">
      <selection activeCell="B16" sqref="B16:B22"/>
    </sheetView>
  </sheetViews>
  <sheetFormatPr baseColWidth="10" defaultRowHeight="14.35" x14ac:dyDescent="0.5"/>
  <cols>
    <col min="2" max="2" width="83.234375" customWidth="1"/>
    <col min="3" max="3" width="61.29296875" customWidth="1"/>
  </cols>
  <sheetData>
    <row r="3" spans="2:11" x14ac:dyDescent="0.5">
      <c r="C3" s="129"/>
    </row>
    <row r="4" spans="2:11" ht="43" x14ac:dyDescent="0.5">
      <c r="B4" s="131" t="s">
        <v>329</v>
      </c>
      <c r="C4" s="130"/>
      <c r="D4" s="130"/>
      <c r="E4" s="130"/>
      <c r="F4" s="130"/>
      <c r="G4" s="130"/>
      <c r="H4" s="130"/>
      <c r="I4" s="130"/>
      <c r="J4" s="130"/>
      <c r="K4" s="130"/>
    </row>
    <row r="5" spans="2:11" x14ac:dyDescent="0.5">
      <c r="B5" s="131"/>
      <c r="C5" s="130"/>
      <c r="D5" s="130"/>
      <c r="E5" s="130"/>
      <c r="F5" s="130"/>
      <c r="G5" s="130"/>
      <c r="H5" s="130"/>
      <c r="I5" s="130"/>
      <c r="J5" s="130"/>
      <c r="K5" s="130"/>
    </row>
    <row r="6" spans="2:11" x14ac:dyDescent="0.5">
      <c r="B6" s="132" t="s">
        <v>328</v>
      </c>
      <c r="C6" s="130"/>
      <c r="D6" s="130"/>
      <c r="E6" s="130"/>
      <c r="F6" s="130"/>
      <c r="G6" s="130"/>
      <c r="H6" s="130"/>
      <c r="I6" s="130"/>
      <c r="J6" s="130"/>
      <c r="K6" s="130"/>
    </row>
    <row r="7" spans="2:11" x14ac:dyDescent="0.5">
      <c r="B7" s="132" t="s">
        <v>327</v>
      </c>
      <c r="C7" s="130"/>
      <c r="D7" s="130"/>
      <c r="E7" s="130"/>
      <c r="F7" s="130"/>
      <c r="G7" s="130"/>
      <c r="H7" s="130"/>
      <c r="I7" s="130"/>
      <c r="J7" s="130"/>
      <c r="K7" s="130"/>
    </row>
    <row r="8" spans="2:11" x14ac:dyDescent="0.5">
      <c r="B8" s="130"/>
      <c r="C8" s="130"/>
      <c r="D8" s="130"/>
      <c r="E8" s="130"/>
      <c r="F8" s="130"/>
      <c r="G8" s="130"/>
      <c r="H8" s="130"/>
      <c r="I8" s="130"/>
      <c r="J8" s="130"/>
      <c r="K8" s="130"/>
    </row>
    <row r="10" spans="2:11" x14ac:dyDescent="0.5">
      <c r="B10" s="129" t="s">
        <v>322</v>
      </c>
      <c r="C10" s="129"/>
      <c r="D10" s="129"/>
    </row>
    <row r="11" spans="2:11" x14ac:dyDescent="0.5">
      <c r="B11" s="129"/>
      <c r="C11" s="129"/>
      <c r="D11" s="129" t="s">
        <v>323</v>
      </c>
    </row>
    <row r="12" spans="2:11" x14ac:dyDescent="0.5">
      <c r="B12" s="129" t="s">
        <v>324</v>
      </c>
      <c r="C12" s="129"/>
      <c r="D12" s="129"/>
    </row>
    <row r="13" spans="2:11" x14ac:dyDescent="0.5">
      <c r="B13" s="129"/>
      <c r="C13" s="129"/>
      <c r="D13" s="129" t="s">
        <v>326</v>
      </c>
    </row>
    <row r="14" spans="2:11" x14ac:dyDescent="0.5">
      <c r="B14" s="129" t="s">
        <v>325</v>
      </c>
      <c r="C14" s="129"/>
      <c r="D14" s="129"/>
    </row>
    <row r="15" spans="2:11" x14ac:dyDescent="0.5">
      <c r="B15" s="129"/>
      <c r="C15" s="129"/>
      <c r="D15" s="129"/>
    </row>
    <row r="16" spans="2:11" x14ac:dyDescent="0.5">
      <c r="B16" s="130" t="s">
        <v>330</v>
      </c>
      <c r="C16" s="129"/>
      <c r="D16" s="129"/>
    </row>
    <row r="17" spans="2:4" x14ac:dyDescent="0.5">
      <c r="B17" s="129"/>
      <c r="C17" s="129"/>
      <c r="D17" s="129"/>
    </row>
    <row r="18" spans="2:4" x14ac:dyDescent="0.5">
      <c r="B18" s="129" t="s">
        <v>332</v>
      </c>
      <c r="C18" s="129"/>
      <c r="D18" s="129"/>
    </row>
    <row r="19" spans="2:4" x14ac:dyDescent="0.5">
      <c r="B19" s="129"/>
      <c r="C19" s="129"/>
      <c r="D19" s="129"/>
    </row>
    <row r="20" spans="2:4" x14ac:dyDescent="0.5">
      <c r="B20" s="129" t="s">
        <v>333</v>
      </c>
      <c r="C20" s="129"/>
      <c r="D20" s="129"/>
    </row>
    <row r="22" spans="2:4" x14ac:dyDescent="0.5">
      <c r="B22" s="129" t="s">
        <v>331</v>
      </c>
    </row>
  </sheetData>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2</xdr:col>
                    <xdr:colOff>245533</xdr:colOff>
                    <xdr:row>2</xdr:row>
                    <xdr:rowOff>84667</xdr:rowOff>
                  </from>
                  <to>
                    <xdr:col>2</xdr:col>
                    <xdr:colOff>1151467</xdr:colOff>
                    <xdr:row>3</xdr:row>
                    <xdr:rowOff>313267</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2</xdr:col>
                    <xdr:colOff>241300</xdr:colOff>
                    <xdr:row>3</xdr:row>
                    <xdr:rowOff>283633</xdr:rowOff>
                  </from>
                  <to>
                    <xdr:col>2</xdr:col>
                    <xdr:colOff>1147233</xdr:colOff>
                    <xdr:row>4</xdr:row>
                    <xdr:rowOff>101600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9"/>
  <sheetViews>
    <sheetView topLeftCell="A348" zoomScale="80" zoomScaleNormal="80" workbookViewId="0">
      <selection activeCell="E373" sqref="E373"/>
    </sheetView>
  </sheetViews>
  <sheetFormatPr baseColWidth="10" defaultRowHeight="14.35" x14ac:dyDescent="0.5"/>
  <cols>
    <col min="1" max="1" width="146.9375" style="3" customWidth="1"/>
    <col min="2" max="2" width="6.64453125" style="6" customWidth="1"/>
    <col min="3" max="3" width="9.41015625" style="6" customWidth="1"/>
    <col min="5" max="5" width="36" customWidth="1"/>
    <col min="7" max="7" width="43" customWidth="1"/>
    <col min="8" max="8" width="65.52734375" customWidth="1"/>
  </cols>
  <sheetData>
    <row r="1" spans="1:8" ht="23.35" x14ac:dyDescent="0.8">
      <c r="A1" s="110" t="s">
        <v>3</v>
      </c>
    </row>
    <row r="2" spans="1:8" ht="15.7" x14ac:dyDescent="0.55000000000000004">
      <c r="A2" s="90"/>
      <c r="E2" s="113"/>
    </row>
    <row r="3" spans="1:8" ht="29.45" customHeight="1" x14ac:dyDescent="0.5">
      <c r="A3" s="111" t="s">
        <v>4</v>
      </c>
      <c r="B3" s="112" t="s">
        <v>1</v>
      </c>
      <c r="C3" s="112" t="s">
        <v>2</v>
      </c>
      <c r="D3" s="125">
        <f>SUM(E5,E25,E47,E72)</f>
        <v>0</v>
      </c>
      <c r="E3" s="125">
        <f>D3/4</f>
        <v>0</v>
      </c>
      <c r="F3" s="125"/>
    </row>
    <row r="4" spans="1:8" x14ac:dyDescent="0.5">
      <c r="A4" s="24"/>
      <c r="B4" s="7"/>
      <c r="C4" s="7"/>
      <c r="D4" s="125"/>
      <c r="E4" s="125"/>
      <c r="F4" s="125"/>
    </row>
    <row r="5" spans="1:8" ht="15.7" x14ac:dyDescent="0.55000000000000004">
      <c r="A5" s="8" t="s">
        <v>0</v>
      </c>
      <c r="B5" s="9"/>
      <c r="C5" s="120">
        <f>D5/4</f>
        <v>0</v>
      </c>
      <c r="D5" s="125">
        <f>SUM(E7:E24)</f>
        <v>0</v>
      </c>
      <c r="E5" s="125">
        <f>D5/4</f>
        <v>0</v>
      </c>
      <c r="F5" s="125"/>
      <c r="H5" s="118"/>
    </row>
    <row r="6" spans="1:8" s="15" customFormat="1" ht="16.850000000000001" customHeight="1" x14ac:dyDescent="0.5">
      <c r="A6" s="59" t="s">
        <v>5</v>
      </c>
      <c r="B6" s="51"/>
      <c r="C6" s="84"/>
      <c r="D6" s="125"/>
      <c r="E6" s="125"/>
      <c r="F6" s="125"/>
      <c r="H6" s="118"/>
    </row>
    <row r="7" spans="1:8" x14ac:dyDescent="0.5">
      <c r="A7" s="17" t="s">
        <v>6</v>
      </c>
      <c r="B7" s="52"/>
      <c r="C7" s="127"/>
      <c r="D7" s="125">
        <f>SUM(C8:C10)</f>
        <v>0</v>
      </c>
      <c r="E7" s="125">
        <f>D7/B8</f>
        <v>0</v>
      </c>
      <c r="F7" s="125">
        <v>1</v>
      </c>
      <c r="H7" s="119"/>
    </row>
    <row r="8" spans="1:8" ht="26" x14ac:dyDescent="0.5">
      <c r="A8" s="4" t="s">
        <v>64</v>
      </c>
      <c r="B8" s="53">
        <v>4</v>
      </c>
      <c r="C8" s="128"/>
      <c r="D8" s="125"/>
      <c r="E8" s="125"/>
      <c r="F8" s="125"/>
      <c r="H8" s="119"/>
    </row>
    <row r="9" spans="1:8" x14ac:dyDescent="0.5">
      <c r="A9" s="5" t="s">
        <v>7</v>
      </c>
      <c r="B9" s="53">
        <v>2</v>
      </c>
      <c r="C9" s="128"/>
      <c r="D9" s="125"/>
      <c r="E9" s="125"/>
      <c r="F9" s="125"/>
      <c r="H9" s="118"/>
    </row>
    <row r="10" spans="1:8" ht="15" customHeight="1" x14ac:dyDescent="0.5">
      <c r="A10" s="4" t="s">
        <v>274</v>
      </c>
      <c r="B10" s="53">
        <v>0</v>
      </c>
      <c r="C10" s="82"/>
      <c r="D10" s="125"/>
      <c r="E10" s="125"/>
      <c r="F10" s="125"/>
      <c r="H10" s="118"/>
    </row>
    <row r="11" spans="1:8" x14ac:dyDescent="0.5">
      <c r="A11" s="18" t="s">
        <v>8</v>
      </c>
      <c r="B11" s="54"/>
      <c r="C11" s="83"/>
      <c r="D11" s="125">
        <f>SUM(C12:C15)</f>
        <v>0</v>
      </c>
      <c r="E11" s="125">
        <f>D11/B12</f>
        <v>0</v>
      </c>
      <c r="F11" s="125"/>
      <c r="H11" s="118"/>
    </row>
    <row r="12" spans="1:8" x14ac:dyDescent="0.5">
      <c r="A12" s="5" t="s">
        <v>63</v>
      </c>
      <c r="B12" s="53">
        <v>3</v>
      </c>
      <c r="C12" s="82"/>
      <c r="D12" s="125"/>
      <c r="E12" s="125"/>
      <c r="F12" s="125"/>
      <c r="H12" s="118"/>
    </row>
    <row r="13" spans="1:8" x14ac:dyDescent="0.5">
      <c r="A13" s="5" t="s">
        <v>9</v>
      </c>
      <c r="B13" s="53">
        <v>2</v>
      </c>
      <c r="C13" s="82"/>
      <c r="D13" s="125"/>
      <c r="E13" s="125"/>
      <c r="F13" s="125"/>
      <c r="H13" s="118"/>
    </row>
    <row r="14" spans="1:8" x14ac:dyDescent="0.5">
      <c r="A14" s="5" t="s">
        <v>10</v>
      </c>
      <c r="B14" s="53">
        <v>1</v>
      </c>
      <c r="C14" s="128"/>
      <c r="D14" s="125"/>
      <c r="E14" s="125"/>
      <c r="F14" s="125"/>
      <c r="H14" s="118"/>
    </row>
    <row r="15" spans="1:8" x14ac:dyDescent="0.5">
      <c r="A15" s="5" t="s">
        <v>11</v>
      </c>
      <c r="B15" s="53">
        <v>0</v>
      </c>
      <c r="C15" s="82"/>
      <c r="D15" s="125"/>
      <c r="E15" s="125"/>
      <c r="F15" s="125"/>
      <c r="H15" s="118"/>
    </row>
    <row r="16" spans="1:8" x14ac:dyDescent="0.5">
      <c r="A16" s="18" t="s">
        <v>12</v>
      </c>
      <c r="B16" s="54"/>
      <c r="C16" s="83"/>
      <c r="D16" s="125">
        <f>SUM(C17:C19)</f>
        <v>0</v>
      </c>
      <c r="E16" s="125">
        <f>D16/B17</f>
        <v>0</v>
      </c>
      <c r="F16" s="125"/>
      <c r="H16" s="118"/>
    </row>
    <row r="17" spans="1:8" x14ac:dyDescent="0.5">
      <c r="A17" s="102" t="s">
        <v>13</v>
      </c>
      <c r="B17" s="41">
        <v>2</v>
      </c>
      <c r="C17" s="85"/>
      <c r="D17" s="125"/>
      <c r="E17" s="125"/>
      <c r="F17" s="125"/>
      <c r="H17" s="118"/>
    </row>
    <row r="18" spans="1:8" x14ac:dyDescent="0.5">
      <c r="A18" s="102" t="s">
        <v>14</v>
      </c>
      <c r="B18" s="100">
        <v>1</v>
      </c>
      <c r="C18" s="82"/>
      <c r="D18" s="125"/>
      <c r="E18" s="125"/>
      <c r="F18" s="125"/>
      <c r="H18" s="118"/>
    </row>
    <row r="19" spans="1:8" x14ac:dyDescent="0.5">
      <c r="A19" s="102" t="s">
        <v>15</v>
      </c>
      <c r="B19" s="100">
        <v>0</v>
      </c>
      <c r="C19" s="82"/>
      <c r="D19" s="125"/>
      <c r="E19" s="125"/>
      <c r="F19" s="125"/>
      <c r="H19" s="118"/>
    </row>
    <row r="20" spans="1:8" ht="30" customHeight="1" x14ac:dyDescent="0.5">
      <c r="A20" s="18" t="s">
        <v>16</v>
      </c>
      <c r="B20" s="54"/>
      <c r="C20" s="83"/>
      <c r="D20" s="125">
        <f>SUM(C21:C24)</f>
        <v>0</v>
      </c>
      <c r="E20" s="125">
        <f>D20/B21</f>
        <v>0</v>
      </c>
      <c r="F20" s="125"/>
      <c r="H20" s="118"/>
    </row>
    <row r="21" spans="1:8" x14ac:dyDescent="0.5">
      <c r="A21" s="5" t="s">
        <v>18</v>
      </c>
      <c r="B21" s="53">
        <v>3</v>
      </c>
      <c r="C21" s="82"/>
      <c r="D21" s="125"/>
      <c r="E21" s="125"/>
      <c r="F21" s="125"/>
    </row>
    <row r="22" spans="1:8" ht="28.2" customHeight="1" x14ac:dyDescent="0.5">
      <c r="A22" s="5" t="s">
        <v>254</v>
      </c>
      <c r="B22" s="53">
        <v>2</v>
      </c>
      <c r="C22" s="82"/>
      <c r="D22" s="125"/>
      <c r="E22" s="125"/>
      <c r="F22" s="125"/>
    </row>
    <row r="23" spans="1:8" ht="28.2" customHeight="1" x14ac:dyDescent="0.5">
      <c r="A23" s="5" t="s">
        <v>255</v>
      </c>
      <c r="B23" s="53">
        <v>1</v>
      </c>
      <c r="C23" s="128"/>
      <c r="D23" s="125"/>
      <c r="E23" s="125"/>
      <c r="F23" s="125"/>
    </row>
    <row r="24" spans="1:8" x14ac:dyDescent="0.5">
      <c r="A24" s="5" t="s">
        <v>17</v>
      </c>
      <c r="B24" s="53">
        <v>0</v>
      </c>
      <c r="C24" s="82"/>
      <c r="D24" s="125"/>
      <c r="E24" s="125"/>
      <c r="F24" s="125"/>
    </row>
    <row r="25" spans="1:8" ht="15.7" x14ac:dyDescent="0.55000000000000004">
      <c r="A25" s="8" t="s">
        <v>19</v>
      </c>
      <c r="B25" s="9"/>
      <c r="C25" s="75">
        <f>D25/5</f>
        <v>0</v>
      </c>
      <c r="D25" s="125">
        <f>SUM(E27:E46)</f>
        <v>0</v>
      </c>
      <c r="E25" s="125">
        <f>D25/5</f>
        <v>0</v>
      </c>
      <c r="F25" s="125"/>
    </row>
    <row r="26" spans="1:8" ht="28" x14ac:dyDescent="0.5">
      <c r="A26" s="60" t="s">
        <v>286</v>
      </c>
      <c r="B26" s="47"/>
      <c r="C26" s="82"/>
      <c r="D26" s="125"/>
      <c r="E26" s="125"/>
      <c r="F26" s="125"/>
    </row>
    <row r="27" spans="1:8" s="15" customFormat="1" x14ac:dyDescent="0.5">
      <c r="A27" s="19" t="s">
        <v>20</v>
      </c>
      <c r="B27" s="49"/>
      <c r="C27" s="83"/>
      <c r="D27" s="125">
        <f>SUM(C28:C30)</f>
        <v>0</v>
      </c>
      <c r="E27" s="125">
        <f>D27/B28</f>
        <v>0</v>
      </c>
      <c r="F27" s="125">
        <v>5</v>
      </c>
    </row>
    <row r="28" spans="1:8" s="15" customFormat="1" x14ac:dyDescent="0.5">
      <c r="A28" s="4" t="s">
        <v>21</v>
      </c>
      <c r="B28" s="41">
        <v>2</v>
      </c>
      <c r="C28" s="85"/>
      <c r="D28" s="125"/>
      <c r="E28" s="125"/>
      <c r="F28" s="125"/>
    </row>
    <row r="29" spans="1:8" s="15" customFormat="1" x14ac:dyDescent="0.5">
      <c r="A29" s="4" t="s">
        <v>22</v>
      </c>
      <c r="B29" s="41">
        <v>1</v>
      </c>
      <c r="C29" s="85"/>
      <c r="D29" s="125"/>
      <c r="E29" s="125"/>
      <c r="F29" s="125"/>
    </row>
    <row r="30" spans="1:8" s="15" customFormat="1" x14ac:dyDescent="0.5">
      <c r="A30" s="4" t="s">
        <v>275</v>
      </c>
      <c r="B30" s="41">
        <v>0</v>
      </c>
      <c r="C30" s="84"/>
      <c r="D30" s="125"/>
      <c r="E30" s="125"/>
      <c r="F30" s="125"/>
    </row>
    <row r="31" spans="1:8" s="15" customFormat="1" ht="28.7" x14ac:dyDescent="0.5">
      <c r="A31" s="19" t="s">
        <v>23</v>
      </c>
      <c r="B31" s="50"/>
      <c r="C31" s="83"/>
      <c r="D31" s="125">
        <f>SUM(C32:C34)</f>
        <v>0</v>
      </c>
      <c r="E31" s="125">
        <f>D31/B32</f>
        <v>0</v>
      </c>
      <c r="F31" s="125"/>
    </row>
    <row r="32" spans="1:8" s="15" customFormat="1" x14ac:dyDescent="0.5">
      <c r="A32" s="29" t="s">
        <v>24</v>
      </c>
      <c r="B32" s="41">
        <v>4</v>
      </c>
      <c r="C32" s="85"/>
      <c r="D32" s="125"/>
      <c r="E32" s="125"/>
      <c r="F32" s="125"/>
    </row>
    <row r="33" spans="1:6" s="15" customFormat="1" x14ac:dyDescent="0.5">
      <c r="A33" s="4" t="s">
        <v>25</v>
      </c>
      <c r="B33" s="41">
        <v>2</v>
      </c>
      <c r="C33" s="85"/>
      <c r="D33" s="125"/>
      <c r="E33" s="125"/>
      <c r="F33" s="125"/>
    </row>
    <row r="34" spans="1:6" s="15" customFormat="1" x14ac:dyDescent="0.5">
      <c r="A34" s="4" t="s">
        <v>26</v>
      </c>
      <c r="B34" s="41">
        <v>0</v>
      </c>
      <c r="C34" s="84"/>
      <c r="D34" s="125"/>
      <c r="E34" s="125"/>
      <c r="F34" s="125"/>
    </row>
    <row r="35" spans="1:6" s="15" customFormat="1" ht="27" customHeight="1" x14ac:dyDescent="0.5">
      <c r="A35" s="19" t="s">
        <v>27</v>
      </c>
      <c r="B35" s="50"/>
      <c r="C35" s="83"/>
      <c r="D35" s="125">
        <f>SUM(C36:C38)</f>
        <v>0</v>
      </c>
      <c r="E35" s="125">
        <f>D35/B36</f>
        <v>0</v>
      </c>
      <c r="F35" s="125"/>
    </row>
    <row r="36" spans="1:6" s="15" customFormat="1" x14ac:dyDescent="0.5">
      <c r="A36" s="4" t="s">
        <v>269</v>
      </c>
      <c r="B36" s="41">
        <v>2</v>
      </c>
      <c r="C36" s="85"/>
      <c r="D36" s="125"/>
      <c r="E36" s="125"/>
      <c r="F36" s="125"/>
    </row>
    <row r="37" spans="1:6" s="15" customFormat="1" x14ac:dyDescent="0.5">
      <c r="A37" s="4" t="s">
        <v>268</v>
      </c>
      <c r="B37" s="41">
        <v>1</v>
      </c>
      <c r="C37" s="84"/>
      <c r="D37" s="125"/>
      <c r="E37" s="125"/>
      <c r="F37" s="125"/>
    </row>
    <row r="38" spans="1:6" s="15" customFormat="1" x14ac:dyDescent="0.5">
      <c r="A38" s="4" t="s">
        <v>28</v>
      </c>
      <c r="B38" s="41">
        <v>0</v>
      </c>
      <c r="C38" s="85"/>
      <c r="D38" s="125"/>
      <c r="E38" s="125"/>
      <c r="F38" s="125"/>
    </row>
    <row r="39" spans="1:6" s="15" customFormat="1" x14ac:dyDescent="0.5">
      <c r="A39" s="18" t="s">
        <v>29</v>
      </c>
      <c r="B39" s="50"/>
      <c r="C39" s="83"/>
      <c r="D39" s="125">
        <f>SUM(C40:C42)</f>
        <v>0</v>
      </c>
      <c r="E39" s="125">
        <f>D39/B40</f>
        <v>0</v>
      </c>
      <c r="F39" s="125"/>
    </row>
    <row r="40" spans="1:6" s="15" customFormat="1" x14ac:dyDescent="0.5">
      <c r="A40" s="20" t="s">
        <v>287</v>
      </c>
      <c r="B40" s="41">
        <v>2</v>
      </c>
      <c r="C40" s="85"/>
      <c r="D40" s="125"/>
      <c r="E40" s="125"/>
      <c r="F40" s="125"/>
    </row>
    <row r="41" spans="1:6" s="15" customFormat="1" x14ac:dyDescent="0.5">
      <c r="A41" s="20" t="s">
        <v>288</v>
      </c>
      <c r="B41" s="41">
        <v>1</v>
      </c>
      <c r="C41" s="85"/>
      <c r="D41" s="125"/>
      <c r="E41" s="125"/>
      <c r="F41" s="125"/>
    </row>
    <row r="42" spans="1:6" s="15" customFormat="1" x14ac:dyDescent="0.5">
      <c r="A42" s="20" t="s">
        <v>30</v>
      </c>
      <c r="B42" s="41">
        <v>0</v>
      </c>
      <c r="C42" s="84"/>
      <c r="D42" s="125"/>
      <c r="E42" s="125"/>
      <c r="F42" s="125"/>
    </row>
    <row r="43" spans="1:6" s="15" customFormat="1" x14ac:dyDescent="0.5">
      <c r="A43" s="18" t="s">
        <v>31</v>
      </c>
      <c r="B43" s="50"/>
      <c r="C43" s="83"/>
      <c r="D43" s="125">
        <f>SUM(C44:C46)</f>
        <v>0</v>
      </c>
      <c r="E43" s="125">
        <f>D43/B44</f>
        <v>0</v>
      </c>
      <c r="F43" s="125"/>
    </row>
    <row r="44" spans="1:6" s="15" customFormat="1" x14ac:dyDescent="0.5">
      <c r="A44" s="21" t="s">
        <v>32</v>
      </c>
      <c r="B44" s="41">
        <v>4</v>
      </c>
      <c r="C44" s="85"/>
      <c r="D44" s="125"/>
      <c r="E44" s="125"/>
      <c r="F44" s="125"/>
    </row>
    <row r="45" spans="1:6" s="15" customFormat="1" x14ac:dyDescent="0.5">
      <c r="A45" s="21" t="s">
        <v>289</v>
      </c>
      <c r="B45" s="41">
        <v>3</v>
      </c>
      <c r="C45" s="85"/>
      <c r="D45" s="125"/>
      <c r="E45" s="125"/>
      <c r="F45" s="125"/>
    </row>
    <row r="46" spans="1:6" s="15" customFormat="1" x14ac:dyDescent="0.5">
      <c r="A46" s="21" t="s">
        <v>33</v>
      </c>
      <c r="B46" s="116">
        <v>0</v>
      </c>
      <c r="C46" s="84"/>
      <c r="D46" s="125"/>
      <c r="E46" s="125"/>
      <c r="F46" s="125"/>
    </row>
    <row r="47" spans="1:6" s="15" customFormat="1" ht="15.7" x14ac:dyDescent="0.55000000000000004">
      <c r="A47" s="8" t="s">
        <v>34</v>
      </c>
      <c r="B47" s="9"/>
      <c r="C47" s="121">
        <f>D47/5</f>
        <v>0</v>
      </c>
      <c r="D47" s="125">
        <f>SUM(E48:E71)</f>
        <v>0</v>
      </c>
      <c r="E47" s="125">
        <f>D47/5</f>
        <v>0</v>
      </c>
      <c r="F47" s="125"/>
    </row>
    <row r="48" spans="1:6" s="15" customFormat="1" x14ac:dyDescent="0.5">
      <c r="A48" s="19" t="s">
        <v>35</v>
      </c>
      <c r="B48" s="49"/>
      <c r="C48" s="83"/>
      <c r="D48" s="125">
        <f>SUM(C49:C52)</f>
        <v>0</v>
      </c>
      <c r="E48" s="125">
        <f>D48/B49</f>
        <v>0</v>
      </c>
      <c r="F48" s="125">
        <v>10</v>
      </c>
    </row>
    <row r="49" spans="1:6" s="15" customFormat="1" x14ac:dyDescent="0.5">
      <c r="A49" s="21" t="s">
        <v>290</v>
      </c>
      <c r="B49" s="41">
        <v>3</v>
      </c>
      <c r="C49" s="84"/>
      <c r="D49" s="125"/>
      <c r="E49" s="125"/>
      <c r="F49" s="125"/>
    </row>
    <row r="50" spans="1:6" s="15" customFormat="1" x14ac:dyDescent="0.5">
      <c r="A50" s="21" t="s">
        <v>291</v>
      </c>
      <c r="B50" s="41">
        <v>3</v>
      </c>
      <c r="C50" s="84"/>
      <c r="D50" s="125"/>
      <c r="E50" s="125"/>
      <c r="F50" s="125"/>
    </row>
    <row r="51" spans="1:6" s="15" customFormat="1" x14ac:dyDescent="0.5">
      <c r="A51" s="21" t="s">
        <v>271</v>
      </c>
      <c r="B51" s="41">
        <v>1</v>
      </c>
      <c r="C51" s="84"/>
      <c r="D51" s="125"/>
      <c r="E51" s="125"/>
      <c r="F51" s="125"/>
    </row>
    <row r="52" spans="1:6" s="15" customFormat="1" x14ac:dyDescent="0.5">
      <c r="A52" s="21" t="s">
        <v>36</v>
      </c>
      <c r="B52" s="41">
        <v>0</v>
      </c>
      <c r="C52" s="84"/>
      <c r="D52" s="125"/>
      <c r="E52" s="125"/>
      <c r="F52" s="125"/>
    </row>
    <row r="53" spans="1:6" s="15" customFormat="1" x14ac:dyDescent="0.5">
      <c r="A53" s="19" t="s">
        <v>37</v>
      </c>
      <c r="B53" s="49"/>
      <c r="C53" s="83"/>
      <c r="D53" s="125">
        <f>SUM(C54:C57)</f>
        <v>0</v>
      </c>
      <c r="E53" s="125">
        <f>D53/B54</f>
        <v>0</v>
      </c>
      <c r="F53" s="125"/>
    </row>
    <row r="54" spans="1:6" s="15" customFormat="1" x14ac:dyDescent="0.5">
      <c r="A54" s="21" t="s">
        <v>38</v>
      </c>
      <c r="B54" s="41">
        <v>4</v>
      </c>
      <c r="C54" s="84"/>
      <c r="D54" s="125"/>
      <c r="E54" s="125"/>
      <c r="F54" s="125"/>
    </row>
    <row r="55" spans="1:6" s="15" customFormat="1" x14ac:dyDescent="0.5">
      <c r="A55" s="21" t="s">
        <v>272</v>
      </c>
      <c r="B55" s="41">
        <v>2</v>
      </c>
      <c r="C55" s="84"/>
      <c r="D55" s="125"/>
      <c r="E55" s="125"/>
      <c r="F55" s="125"/>
    </row>
    <row r="56" spans="1:6" s="15" customFormat="1" x14ac:dyDescent="0.5">
      <c r="A56" s="21" t="s">
        <v>292</v>
      </c>
      <c r="B56" s="41">
        <v>1</v>
      </c>
      <c r="C56" s="84"/>
      <c r="D56" s="125"/>
      <c r="E56" s="125"/>
      <c r="F56" s="125"/>
    </row>
    <row r="57" spans="1:6" s="15" customFormat="1" x14ac:dyDescent="0.5">
      <c r="A57" s="21" t="s">
        <v>11</v>
      </c>
      <c r="B57" s="41">
        <v>0</v>
      </c>
      <c r="C57" s="84"/>
      <c r="D57" s="125"/>
      <c r="E57" s="125"/>
      <c r="F57" s="125"/>
    </row>
    <row r="58" spans="1:6" s="15" customFormat="1" x14ac:dyDescent="0.5">
      <c r="A58" s="19" t="s">
        <v>39</v>
      </c>
      <c r="B58" s="49"/>
      <c r="C58" s="83"/>
      <c r="D58" s="125">
        <f>SUM(C59:C61)</f>
        <v>0</v>
      </c>
      <c r="E58" s="125">
        <f>D58/B59</f>
        <v>0</v>
      </c>
      <c r="F58" s="125"/>
    </row>
    <row r="59" spans="1:6" s="15" customFormat="1" x14ac:dyDescent="0.5">
      <c r="A59" s="21" t="s">
        <v>40</v>
      </c>
      <c r="B59" s="41">
        <v>4</v>
      </c>
      <c r="C59" s="84"/>
      <c r="D59" s="125"/>
      <c r="E59" s="125"/>
      <c r="F59" s="125"/>
    </row>
    <row r="60" spans="1:6" s="15" customFormat="1" x14ac:dyDescent="0.5">
      <c r="A60" s="21" t="s">
        <v>41</v>
      </c>
      <c r="B60" s="41">
        <v>2</v>
      </c>
      <c r="C60" s="84"/>
      <c r="D60" s="125"/>
      <c r="E60" s="125"/>
      <c r="F60" s="125"/>
    </row>
    <row r="61" spans="1:6" s="15" customFormat="1" x14ac:dyDescent="0.5">
      <c r="A61" s="21" t="s">
        <v>42</v>
      </c>
      <c r="B61" s="41">
        <v>0</v>
      </c>
      <c r="C61" s="84"/>
      <c r="D61" s="125"/>
      <c r="E61" s="125"/>
      <c r="F61" s="125"/>
    </row>
    <row r="62" spans="1:6" s="15" customFormat="1" x14ac:dyDescent="0.5">
      <c r="A62" s="19" t="s">
        <v>280</v>
      </c>
      <c r="B62" s="19"/>
      <c r="C62" s="19"/>
      <c r="D62" s="125">
        <f>SUM(C63:C65)</f>
        <v>0</v>
      </c>
      <c r="E62" s="125">
        <f>D62/B63</f>
        <v>0</v>
      </c>
      <c r="F62" s="125"/>
    </row>
    <row r="63" spans="1:6" s="15" customFormat="1" x14ac:dyDescent="0.5">
      <c r="A63" s="21" t="s">
        <v>273</v>
      </c>
      <c r="B63" s="41">
        <v>4</v>
      </c>
      <c r="C63" s="84"/>
      <c r="D63" s="125"/>
      <c r="E63" s="125"/>
      <c r="F63" s="125"/>
    </row>
    <row r="64" spans="1:6" s="15" customFormat="1" x14ac:dyDescent="0.5">
      <c r="A64" s="21" t="s">
        <v>43</v>
      </c>
      <c r="B64" s="41">
        <v>2</v>
      </c>
      <c r="C64" s="41"/>
      <c r="D64" s="125"/>
      <c r="E64" s="125"/>
      <c r="F64" s="125"/>
    </row>
    <row r="65" spans="1:7" s="15" customFormat="1" x14ac:dyDescent="0.5">
      <c r="A65" s="21" t="s">
        <v>44</v>
      </c>
      <c r="B65" s="41">
        <v>0</v>
      </c>
      <c r="C65" s="84"/>
      <c r="D65" s="125"/>
      <c r="E65" s="125"/>
      <c r="F65" s="125"/>
    </row>
    <row r="66" spans="1:7" s="15" customFormat="1" x14ac:dyDescent="0.5">
      <c r="A66" s="19" t="s">
        <v>281</v>
      </c>
      <c r="B66" s="19"/>
      <c r="C66" s="19"/>
      <c r="D66" s="125">
        <f>SUM(C67:C71)</f>
        <v>0</v>
      </c>
      <c r="E66" s="125">
        <f>D66/B67</f>
        <v>0</v>
      </c>
      <c r="F66" s="125"/>
    </row>
    <row r="67" spans="1:7" s="15" customFormat="1" x14ac:dyDescent="0.5">
      <c r="A67" s="2" t="s">
        <v>200</v>
      </c>
      <c r="B67" s="41">
        <v>5</v>
      </c>
      <c r="C67" s="84"/>
      <c r="D67" s="125"/>
      <c r="E67" s="125"/>
      <c r="F67" s="125"/>
    </row>
    <row r="68" spans="1:7" s="15" customFormat="1" x14ac:dyDescent="0.5">
      <c r="A68" s="2" t="s">
        <v>201</v>
      </c>
      <c r="B68" s="41">
        <v>3</v>
      </c>
      <c r="C68" s="84"/>
      <c r="D68" s="125"/>
      <c r="E68" s="125"/>
      <c r="F68" s="125"/>
      <c r="G68"/>
    </row>
    <row r="69" spans="1:7" s="15" customFormat="1" x14ac:dyDescent="0.5">
      <c r="A69" s="2" t="s">
        <v>202</v>
      </c>
      <c r="B69" s="41">
        <v>2</v>
      </c>
      <c r="C69" s="84"/>
      <c r="D69" s="125"/>
      <c r="E69" s="125"/>
      <c r="F69" s="125"/>
    </row>
    <row r="70" spans="1:7" s="15" customFormat="1" x14ac:dyDescent="0.5">
      <c r="A70" s="2" t="s">
        <v>203</v>
      </c>
      <c r="B70" s="41">
        <v>1</v>
      </c>
      <c r="C70" s="84"/>
      <c r="D70" s="125"/>
      <c r="E70" s="125"/>
      <c r="F70" s="125"/>
    </row>
    <row r="71" spans="1:7" s="15" customFormat="1" x14ac:dyDescent="0.5">
      <c r="A71" s="2" t="s">
        <v>204</v>
      </c>
      <c r="B71" s="41">
        <v>0</v>
      </c>
      <c r="C71" s="84"/>
      <c r="D71" s="125"/>
      <c r="E71" s="125"/>
      <c r="F71" s="125"/>
    </row>
    <row r="72" spans="1:7" ht="15.7" x14ac:dyDescent="0.55000000000000004">
      <c r="A72" s="8" t="s">
        <v>283</v>
      </c>
      <c r="B72" s="9"/>
      <c r="C72" s="75">
        <f>D72/7</f>
        <v>0</v>
      </c>
      <c r="D72" s="125">
        <f>SUM(E74:E99)</f>
        <v>0</v>
      </c>
      <c r="E72" s="125">
        <f>D72/7</f>
        <v>0</v>
      </c>
      <c r="F72" s="125"/>
    </row>
    <row r="73" spans="1:7" ht="27.35" x14ac:dyDescent="0.5">
      <c r="A73" s="103" t="s">
        <v>45</v>
      </c>
      <c r="B73" s="47"/>
      <c r="C73" s="82"/>
      <c r="D73" s="125"/>
      <c r="E73" s="125"/>
      <c r="F73" s="125"/>
    </row>
    <row r="74" spans="1:7" x14ac:dyDescent="0.5">
      <c r="A74" s="117" t="s">
        <v>46</v>
      </c>
      <c r="B74" s="48"/>
      <c r="C74" s="83"/>
      <c r="D74" s="125">
        <f>SUM(C75)</f>
        <v>0</v>
      </c>
      <c r="E74" s="125">
        <f>D74/B75</f>
        <v>0</v>
      </c>
      <c r="F74" s="125">
        <v>15</v>
      </c>
    </row>
    <row r="75" spans="1:7" s="15" customFormat="1" x14ac:dyDescent="0.5">
      <c r="A75" s="23" t="s">
        <v>47</v>
      </c>
      <c r="B75" s="40">
        <v>2</v>
      </c>
      <c r="C75" s="84"/>
      <c r="D75" s="125"/>
      <c r="E75" s="125"/>
      <c r="F75" s="125"/>
    </row>
    <row r="76" spans="1:7" x14ac:dyDescent="0.5">
      <c r="A76" s="22" t="s">
        <v>48</v>
      </c>
      <c r="B76" s="48"/>
      <c r="C76" s="83"/>
      <c r="D76" s="125">
        <f>SUM(C77)</f>
        <v>0</v>
      </c>
      <c r="E76" s="125">
        <f>D76/B77</f>
        <v>0</v>
      </c>
      <c r="F76" s="125"/>
    </row>
    <row r="77" spans="1:7" x14ac:dyDescent="0.5">
      <c r="A77" s="23" t="s">
        <v>49</v>
      </c>
      <c r="B77" s="47">
        <v>2</v>
      </c>
      <c r="C77" s="82"/>
      <c r="D77" s="125"/>
      <c r="E77" s="125"/>
      <c r="F77" s="125"/>
    </row>
    <row r="78" spans="1:7" x14ac:dyDescent="0.5">
      <c r="A78" s="22" t="s">
        <v>50</v>
      </c>
      <c r="B78" s="48"/>
      <c r="C78" s="83"/>
      <c r="D78" s="125">
        <f>SUM(C79:C81)</f>
        <v>0</v>
      </c>
      <c r="E78" s="125">
        <f>D78/B79</f>
        <v>0</v>
      </c>
      <c r="F78" s="125"/>
    </row>
    <row r="79" spans="1:7" x14ac:dyDescent="0.5">
      <c r="A79" s="2" t="s">
        <v>51</v>
      </c>
      <c r="B79" s="47">
        <v>3</v>
      </c>
      <c r="C79" s="82"/>
      <c r="D79" s="125"/>
      <c r="E79" s="125"/>
      <c r="F79" s="125"/>
    </row>
    <row r="80" spans="1:7" x14ac:dyDescent="0.5">
      <c r="A80" s="2" t="s">
        <v>52</v>
      </c>
      <c r="B80" s="47">
        <v>1</v>
      </c>
      <c r="C80" s="82"/>
      <c r="D80" s="125"/>
      <c r="E80" s="125"/>
      <c r="F80" s="125"/>
    </row>
    <row r="81" spans="1:6" x14ac:dyDescent="0.5">
      <c r="A81" s="2" t="s">
        <v>53</v>
      </c>
      <c r="B81" s="47">
        <v>0</v>
      </c>
      <c r="C81" s="82"/>
      <c r="D81" s="125"/>
      <c r="E81" s="125"/>
      <c r="F81" s="125"/>
    </row>
    <row r="82" spans="1:6" x14ac:dyDescent="0.5">
      <c r="A82" s="22" t="s">
        <v>54</v>
      </c>
      <c r="B82" s="48"/>
      <c r="C82" s="83"/>
      <c r="D82" s="125">
        <f>SUM(C83:C85)</f>
        <v>0</v>
      </c>
      <c r="E82" s="125">
        <f>D82/B83</f>
        <v>0</v>
      </c>
      <c r="F82" s="125"/>
    </row>
    <row r="83" spans="1:6" x14ac:dyDescent="0.5">
      <c r="A83" s="2" t="s">
        <v>293</v>
      </c>
      <c r="B83" s="47">
        <v>2</v>
      </c>
      <c r="C83" s="82"/>
      <c r="D83" s="125"/>
      <c r="E83" s="125"/>
      <c r="F83" s="125"/>
    </row>
    <row r="84" spans="1:6" x14ac:dyDescent="0.5">
      <c r="A84" s="2" t="s">
        <v>294</v>
      </c>
      <c r="B84" s="47">
        <v>1</v>
      </c>
      <c r="C84" s="82"/>
      <c r="D84" s="125"/>
      <c r="E84" s="125"/>
      <c r="F84" s="125"/>
    </row>
    <row r="85" spans="1:6" x14ac:dyDescent="0.5">
      <c r="A85" s="2" t="s">
        <v>295</v>
      </c>
      <c r="B85" s="47">
        <v>0</v>
      </c>
      <c r="C85" s="82"/>
      <c r="D85" s="125"/>
      <c r="E85" s="125"/>
      <c r="F85" s="125"/>
    </row>
    <row r="86" spans="1:6" x14ac:dyDescent="0.5">
      <c r="A86" s="22" t="s">
        <v>56</v>
      </c>
      <c r="B86" s="48"/>
      <c r="C86" s="83"/>
      <c r="D86" s="125">
        <f>SUM(C87:C90)</f>
        <v>0</v>
      </c>
      <c r="E86" s="125">
        <f>D86/B87</f>
        <v>0</v>
      </c>
      <c r="F86" s="125"/>
    </row>
    <row r="87" spans="1:6" x14ac:dyDescent="0.5">
      <c r="A87" s="23" t="s">
        <v>55</v>
      </c>
      <c r="B87" s="40">
        <v>3</v>
      </c>
      <c r="C87" s="84"/>
      <c r="D87" s="125"/>
      <c r="E87" s="125"/>
      <c r="F87" s="125"/>
    </row>
    <row r="88" spans="1:6" x14ac:dyDescent="0.5">
      <c r="A88" s="23" t="s">
        <v>57</v>
      </c>
      <c r="B88" s="40">
        <v>2</v>
      </c>
      <c r="C88" s="84"/>
      <c r="D88" s="125"/>
      <c r="E88" s="125"/>
      <c r="F88" s="125"/>
    </row>
    <row r="89" spans="1:6" x14ac:dyDescent="0.5">
      <c r="A89" s="23" t="s">
        <v>58</v>
      </c>
      <c r="B89" s="40">
        <v>1</v>
      </c>
      <c r="C89" s="84"/>
      <c r="D89" s="125"/>
      <c r="E89" s="125"/>
      <c r="F89" s="125"/>
    </row>
    <row r="90" spans="1:6" x14ac:dyDescent="0.5">
      <c r="A90" s="2" t="s">
        <v>59</v>
      </c>
      <c r="B90" s="47">
        <v>0</v>
      </c>
      <c r="C90" s="82"/>
      <c r="D90" s="125"/>
      <c r="E90" s="125"/>
      <c r="F90" s="125"/>
    </row>
    <row r="91" spans="1:6" x14ac:dyDescent="0.5">
      <c r="A91" s="22" t="s">
        <v>60</v>
      </c>
      <c r="B91" s="48"/>
      <c r="C91" s="83"/>
      <c r="D91" s="125">
        <f>SUM(C92:C94)</f>
        <v>0</v>
      </c>
      <c r="E91" s="125">
        <f>D91/B92</f>
        <v>0</v>
      </c>
      <c r="F91" s="125"/>
    </row>
    <row r="92" spans="1:6" x14ac:dyDescent="0.5">
      <c r="A92" s="2" t="s">
        <v>296</v>
      </c>
      <c r="B92" s="47">
        <v>2</v>
      </c>
      <c r="C92" s="82"/>
      <c r="D92" s="125"/>
      <c r="E92" s="125"/>
      <c r="F92" s="125"/>
    </row>
    <row r="93" spans="1:6" x14ac:dyDescent="0.5">
      <c r="A93" s="2" t="s">
        <v>297</v>
      </c>
      <c r="B93" s="47">
        <v>1</v>
      </c>
      <c r="C93" s="82"/>
      <c r="D93" s="125"/>
      <c r="E93" s="125"/>
      <c r="F93" s="125"/>
    </row>
    <row r="94" spans="1:6" x14ac:dyDescent="0.5">
      <c r="A94" s="2" t="s">
        <v>298</v>
      </c>
      <c r="B94" s="47">
        <v>0</v>
      </c>
      <c r="C94" s="82"/>
      <c r="D94" s="125"/>
      <c r="E94" s="125"/>
      <c r="F94" s="125"/>
    </row>
    <row r="95" spans="1:6" x14ac:dyDescent="0.5">
      <c r="A95" s="22" t="s">
        <v>61</v>
      </c>
      <c r="B95" s="48"/>
      <c r="C95" s="83"/>
      <c r="D95" s="125">
        <f>SUM(C96:C99)</f>
        <v>0</v>
      </c>
      <c r="E95" s="125">
        <f>D95/B96</f>
        <v>0</v>
      </c>
      <c r="F95" s="125"/>
    </row>
    <row r="96" spans="1:6" x14ac:dyDescent="0.5">
      <c r="A96" s="2" t="s">
        <v>299</v>
      </c>
      <c r="B96" s="47">
        <v>3</v>
      </c>
      <c r="C96" s="82"/>
      <c r="D96" s="125"/>
      <c r="E96" s="125"/>
      <c r="F96" s="125"/>
    </row>
    <row r="97" spans="1:6" x14ac:dyDescent="0.5">
      <c r="A97" s="2" t="s">
        <v>300</v>
      </c>
      <c r="B97" s="47">
        <v>2</v>
      </c>
      <c r="C97" s="82"/>
      <c r="D97" s="125"/>
      <c r="E97" s="125"/>
      <c r="F97" s="125"/>
    </row>
    <row r="98" spans="1:6" x14ac:dyDescent="0.5">
      <c r="A98" s="2" t="s">
        <v>301</v>
      </c>
      <c r="B98" s="47">
        <v>1</v>
      </c>
      <c r="C98" s="82"/>
      <c r="D98" s="125"/>
      <c r="E98" s="125"/>
      <c r="F98" s="125"/>
    </row>
    <row r="99" spans="1:6" x14ac:dyDescent="0.5">
      <c r="A99" s="2" t="s">
        <v>62</v>
      </c>
      <c r="B99" s="43">
        <v>0</v>
      </c>
      <c r="C99" s="82"/>
      <c r="D99" s="125"/>
      <c r="E99" s="125"/>
      <c r="F99" s="125"/>
    </row>
    <row r="100" spans="1:6" ht="25.7" x14ac:dyDescent="0.85">
      <c r="A100" s="32" t="s">
        <v>65</v>
      </c>
      <c r="B100" s="80" t="s">
        <v>1</v>
      </c>
      <c r="C100" s="80" t="s">
        <v>2</v>
      </c>
      <c r="D100" s="125">
        <f>SUM(E102,E114,E127)</f>
        <v>0</v>
      </c>
      <c r="E100" s="125">
        <f>D100/3</f>
        <v>0</v>
      </c>
      <c r="F100" s="125"/>
    </row>
    <row r="101" spans="1:6" ht="28.85" customHeight="1" x14ac:dyDescent="0.5">
      <c r="A101" s="114" t="s">
        <v>68</v>
      </c>
      <c r="C101" s="47"/>
      <c r="D101" s="125"/>
      <c r="E101" s="125"/>
      <c r="F101" s="125"/>
    </row>
    <row r="102" spans="1:6" ht="15.7" x14ac:dyDescent="0.55000000000000004">
      <c r="A102" s="10" t="s">
        <v>66</v>
      </c>
      <c r="B102" s="11"/>
      <c r="C102" s="122">
        <f>D102/2</f>
        <v>0</v>
      </c>
      <c r="D102" s="125">
        <f>SUM(E103:E113)</f>
        <v>0</v>
      </c>
      <c r="E102" s="125">
        <f>D102/2</f>
        <v>0</v>
      </c>
      <c r="F102" s="125"/>
    </row>
    <row r="103" spans="1:6" x14ac:dyDescent="0.5">
      <c r="A103" s="26" t="s">
        <v>67</v>
      </c>
      <c r="B103" s="25"/>
      <c r="C103" s="46"/>
      <c r="D103" s="125">
        <f>SUM(C104:C108)</f>
        <v>0</v>
      </c>
      <c r="E103" s="125">
        <f>D103/B104</f>
        <v>0</v>
      </c>
      <c r="F103" s="125">
        <v>22</v>
      </c>
    </row>
    <row r="104" spans="1:6" x14ac:dyDescent="0.5">
      <c r="A104" s="115" t="s">
        <v>69</v>
      </c>
      <c r="B104" s="40">
        <v>4</v>
      </c>
      <c r="C104" s="40"/>
      <c r="D104" s="125"/>
      <c r="E104" s="125"/>
      <c r="F104" s="125"/>
    </row>
    <row r="105" spans="1:6" x14ac:dyDescent="0.5">
      <c r="A105" s="23" t="s">
        <v>70</v>
      </c>
      <c r="B105" s="57">
        <v>3</v>
      </c>
      <c r="C105" s="84"/>
      <c r="D105" s="125"/>
      <c r="E105" s="125"/>
      <c r="F105" s="125"/>
    </row>
    <row r="106" spans="1:6" x14ac:dyDescent="0.5">
      <c r="A106" s="29" t="s">
        <v>302</v>
      </c>
      <c r="B106" s="40">
        <v>2</v>
      </c>
      <c r="C106" s="84"/>
      <c r="D106" s="125"/>
      <c r="E106" s="125"/>
      <c r="F106" s="125"/>
    </row>
    <row r="107" spans="1:6" x14ac:dyDescent="0.5">
      <c r="A107" s="29" t="s">
        <v>72</v>
      </c>
      <c r="B107" s="40">
        <v>1</v>
      </c>
      <c r="C107" s="84"/>
      <c r="D107" s="125"/>
      <c r="E107" s="125"/>
      <c r="F107" s="125"/>
    </row>
    <row r="108" spans="1:6" x14ac:dyDescent="0.5">
      <c r="A108" s="29" t="s">
        <v>71</v>
      </c>
      <c r="B108" s="40">
        <v>0</v>
      </c>
      <c r="C108" s="84"/>
      <c r="D108" s="125"/>
      <c r="E108" s="125"/>
      <c r="F108" s="125"/>
    </row>
    <row r="109" spans="1:6" x14ac:dyDescent="0.5">
      <c r="A109" s="27" t="s">
        <v>73</v>
      </c>
      <c r="B109" s="44"/>
      <c r="C109" s="86"/>
      <c r="D109" s="125">
        <f>SUM(C110:C113)</f>
        <v>0</v>
      </c>
      <c r="E109" s="125">
        <f>D109/B110</f>
        <v>0</v>
      </c>
      <c r="F109" s="125"/>
    </row>
    <row r="110" spans="1:6" x14ac:dyDescent="0.5">
      <c r="A110" s="20" t="s">
        <v>303</v>
      </c>
      <c r="B110" s="41">
        <v>3</v>
      </c>
      <c r="C110" s="84"/>
      <c r="D110" s="125"/>
      <c r="E110" s="125"/>
      <c r="F110" s="125"/>
    </row>
    <row r="111" spans="1:6" x14ac:dyDescent="0.5">
      <c r="A111" s="104" t="s">
        <v>304</v>
      </c>
      <c r="B111" s="41">
        <v>2</v>
      </c>
      <c r="C111" s="41"/>
      <c r="D111" s="125"/>
      <c r="E111" s="125"/>
      <c r="F111" s="125"/>
    </row>
    <row r="112" spans="1:6" x14ac:dyDescent="0.5">
      <c r="A112" s="20" t="s">
        <v>305</v>
      </c>
      <c r="B112" s="41">
        <v>1</v>
      </c>
      <c r="C112" s="84"/>
      <c r="D112" s="125"/>
      <c r="E112" s="125"/>
      <c r="F112" s="125"/>
    </row>
    <row r="113" spans="1:6" x14ac:dyDescent="0.5">
      <c r="A113" s="20" t="s">
        <v>74</v>
      </c>
      <c r="B113" s="41">
        <v>0</v>
      </c>
      <c r="C113" s="84"/>
      <c r="D113" s="125"/>
      <c r="E113" s="125"/>
      <c r="F113" s="125"/>
    </row>
    <row r="114" spans="1:6" ht="15.7" x14ac:dyDescent="0.55000000000000004">
      <c r="A114" s="10" t="s">
        <v>75</v>
      </c>
      <c r="B114" s="45"/>
      <c r="C114" s="122">
        <f>D114/3</f>
        <v>0</v>
      </c>
      <c r="D114" s="125">
        <f>SUM(E115:E126)</f>
        <v>0</v>
      </c>
      <c r="E114" s="125">
        <f>D114/3</f>
        <v>0</v>
      </c>
      <c r="F114" s="125"/>
    </row>
    <row r="115" spans="1:6" x14ac:dyDescent="0.5">
      <c r="A115" s="27" t="s">
        <v>306</v>
      </c>
      <c r="B115" s="46"/>
      <c r="C115" s="86"/>
      <c r="D115" s="125">
        <f>SUM(C116:C118)</f>
        <v>0</v>
      </c>
      <c r="E115" s="125">
        <f>D115/B116</f>
        <v>0</v>
      </c>
      <c r="F115" s="125">
        <v>24</v>
      </c>
    </row>
    <row r="116" spans="1:6" x14ac:dyDescent="0.5">
      <c r="A116" s="20" t="s">
        <v>76</v>
      </c>
      <c r="B116" s="40">
        <v>4</v>
      </c>
      <c r="C116" s="84"/>
      <c r="D116" s="125"/>
      <c r="E116" s="125"/>
      <c r="F116" s="125"/>
    </row>
    <row r="117" spans="1:6" x14ac:dyDescent="0.5">
      <c r="A117" s="20" t="s">
        <v>307</v>
      </c>
      <c r="B117" s="40">
        <v>2</v>
      </c>
      <c r="C117" s="84"/>
      <c r="D117" s="125"/>
      <c r="E117" s="125"/>
      <c r="F117" s="125"/>
    </row>
    <row r="118" spans="1:6" x14ac:dyDescent="0.5">
      <c r="A118" s="20" t="s">
        <v>77</v>
      </c>
      <c r="B118" s="40">
        <v>0</v>
      </c>
      <c r="C118" s="84"/>
      <c r="D118" s="125"/>
      <c r="E118" s="125"/>
      <c r="F118" s="125"/>
    </row>
    <row r="119" spans="1:6" x14ac:dyDescent="0.5">
      <c r="A119" s="27" t="s">
        <v>78</v>
      </c>
      <c r="B119" s="44"/>
      <c r="C119" s="86"/>
      <c r="D119" s="125">
        <f>SUM(C120:C122)</f>
        <v>0</v>
      </c>
      <c r="E119" s="125">
        <f>D119/B120</f>
        <v>0</v>
      </c>
      <c r="F119" s="125"/>
    </row>
    <row r="120" spans="1:6" x14ac:dyDescent="0.5">
      <c r="A120" s="20" t="s">
        <v>79</v>
      </c>
      <c r="B120" s="41">
        <v>3</v>
      </c>
      <c r="C120" s="84"/>
      <c r="D120" s="125"/>
      <c r="E120" s="125"/>
      <c r="F120" s="125"/>
    </row>
    <row r="121" spans="1:6" x14ac:dyDescent="0.5">
      <c r="A121" s="20" t="s">
        <v>80</v>
      </c>
      <c r="B121" s="41">
        <v>2</v>
      </c>
      <c r="C121" s="85"/>
      <c r="D121" s="125"/>
      <c r="E121" s="125"/>
      <c r="F121" s="125"/>
    </row>
    <row r="122" spans="1:6" x14ac:dyDescent="0.5">
      <c r="A122" s="20" t="s">
        <v>81</v>
      </c>
      <c r="B122" s="41">
        <v>0</v>
      </c>
      <c r="C122" s="85"/>
      <c r="D122" s="125"/>
      <c r="E122" s="125"/>
      <c r="F122" s="125"/>
    </row>
    <row r="123" spans="1:6" x14ac:dyDescent="0.5">
      <c r="A123" s="27" t="s">
        <v>82</v>
      </c>
      <c r="B123" s="44"/>
      <c r="C123" s="86"/>
      <c r="D123" s="125">
        <f>SUM(C124:C126)</f>
        <v>0</v>
      </c>
      <c r="E123" s="125">
        <f>D123/B124</f>
        <v>0</v>
      </c>
      <c r="F123" s="125"/>
    </row>
    <row r="124" spans="1:6" x14ac:dyDescent="0.5">
      <c r="A124" s="20" t="s">
        <v>83</v>
      </c>
      <c r="B124" s="41">
        <v>2</v>
      </c>
      <c r="C124" s="85"/>
      <c r="D124" s="125"/>
      <c r="E124" s="125"/>
      <c r="F124" s="125"/>
    </row>
    <row r="125" spans="1:6" x14ac:dyDescent="0.5">
      <c r="A125" s="20" t="s">
        <v>84</v>
      </c>
      <c r="B125" s="41">
        <v>1</v>
      </c>
      <c r="C125" s="84"/>
      <c r="D125" s="125"/>
      <c r="E125" s="125"/>
      <c r="F125" s="125"/>
    </row>
    <row r="126" spans="1:6" x14ac:dyDescent="0.5">
      <c r="A126" s="20" t="s">
        <v>85</v>
      </c>
      <c r="B126" s="41">
        <v>0</v>
      </c>
      <c r="C126" s="84"/>
      <c r="D126" s="125"/>
      <c r="E126" s="125"/>
      <c r="F126" s="125"/>
    </row>
    <row r="127" spans="1:6" ht="15.7" x14ac:dyDescent="0.55000000000000004">
      <c r="A127" s="10" t="s">
        <v>86</v>
      </c>
      <c r="B127" s="11"/>
      <c r="C127" s="76">
        <f>D127/2</f>
        <v>0</v>
      </c>
      <c r="D127" s="125">
        <f>SUM(E128:E135)</f>
        <v>0</v>
      </c>
      <c r="E127" s="125">
        <f>D127/2</f>
        <v>0</v>
      </c>
      <c r="F127" s="125"/>
    </row>
    <row r="128" spans="1:6" x14ac:dyDescent="0.5">
      <c r="A128" s="30" t="s">
        <v>87</v>
      </c>
      <c r="B128" s="28"/>
      <c r="C128" s="86"/>
      <c r="D128" s="125">
        <f>SUM(C129:C131)</f>
        <v>0</v>
      </c>
      <c r="E128" s="125">
        <f>D128/B129</f>
        <v>0</v>
      </c>
      <c r="F128" s="125">
        <v>27</v>
      </c>
    </row>
    <row r="129" spans="1:6" x14ac:dyDescent="0.5">
      <c r="A129" s="5" t="s">
        <v>88</v>
      </c>
      <c r="B129" s="41">
        <v>3</v>
      </c>
      <c r="C129" s="85"/>
      <c r="D129" s="125"/>
      <c r="E129" s="125"/>
      <c r="F129" s="125"/>
    </row>
    <row r="130" spans="1:6" x14ac:dyDescent="0.5">
      <c r="A130" s="5" t="s">
        <v>89</v>
      </c>
      <c r="B130" s="41">
        <v>1</v>
      </c>
      <c r="C130" s="84"/>
      <c r="D130" s="125"/>
      <c r="E130" s="125"/>
      <c r="F130" s="125"/>
    </row>
    <row r="131" spans="1:6" x14ac:dyDescent="0.5">
      <c r="A131" s="5" t="s">
        <v>90</v>
      </c>
      <c r="B131" s="41">
        <v>0</v>
      </c>
      <c r="C131" s="84"/>
      <c r="D131" s="125"/>
      <c r="E131" s="125"/>
      <c r="F131" s="125"/>
    </row>
    <row r="132" spans="1:6" x14ac:dyDescent="0.5">
      <c r="A132" s="27" t="s">
        <v>91</v>
      </c>
      <c r="B132" s="25"/>
      <c r="C132" s="86"/>
      <c r="D132" s="125">
        <f>SUM(C133:C135)</f>
        <v>0</v>
      </c>
      <c r="E132" s="125">
        <f>D132/B133</f>
        <v>0</v>
      </c>
      <c r="F132" s="125"/>
    </row>
    <row r="133" spans="1:6" x14ac:dyDescent="0.5">
      <c r="A133" s="5" t="s">
        <v>94</v>
      </c>
      <c r="B133" s="43">
        <v>3</v>
      </c>
      <c r="C133" s="82"/>
      <c r="D133" s="125"/>
      <c r="E133" s="125"/>
      <c r="F133" s="125"/>
    </row>
    <row r="134" spans="1:6" x14ac:dyDescent="0.5">
      <c r="A134" s="5" t="s">
        <v>92</v>
      </c>
      <c r="B134" s="43">
        <v>2</v>
      </c>
      <c r="C134" s="126"/>
      <c r="D134" s="125"/>
      <c r="E134" s="125"/>
      <c r="F134" s="125"/>
    </row>
    <row r="135" spans="1:6" x14ac:dyDescent="0.5">
      <c r="A135" s="5" t="s">
        <v>93</v>
      </c>
      <c r="B135" s="43">
        <v>0</v>
      </c>
      <c r="C135" s="82"/>
      <c r="D135" s="125"/>
      <c r="E135" s="125"/>
      <c r="F135" s="125"/>
    </row>
    <row r="136" spans="1:6" ht="25.7" x14ac:dyDescent="0.85">
      <c r="A136" s="33" t="s">
        <v>95</v>
      </c>
      <c r="B136" s="81" t="s">
        <v>1</v>
      </c>
      <c r="C136" s="81" t="s">
        <v>2</v>
      </c>
      <c r="D136" s="125">
        <f>SUM(E138,E173,E192)</f>
        <v>0</v>
      </c>
      <c r="E136" s="125">
        <f>D136/3</f>
        <v>0</v>
      </c>
      <c r="F136" s="125"/>
    </row>
    <row r="137" spans="1:6" ht="27.35" x14ac:dyDescent="0.5">
      <c r="A137" s="58" t="s">
        <v>285</v>
      </c>
      <c r="C137" s="47"/>
      <c r="D137" s="125"/>
      <c r="E137" s="125"/>
      <c r="F137" s="125"/>
    </row>
    <row r="138" spans="1:6" ht="15.7" x14ac:dyDescent="0.55000000000000004">
      <c r="A138" s="12" t="s">
        <v>96</v>
      </c>
      <c r="B138" s="31"/>
      <c r="C138" s="77">
        <f>D138/8</f>
        <v>0</v>
      </c>
      <c r="D138" s="125">
        <f>SUM(E139:E172)</f>
        <v>0</v>
      </c>
      <c r="E138" s="125">
        <f>D138/8</f>
        <v>0</v>
      </c>
      <c r="F138" s="125"/>
    </row>
    <row r="139" spans="1:6" ht="14.1" customHeight="1" x14ac:dyDescent="0.5">
      <c r="A139" s="36" t="s">
        <v>97</v>
      </c>
      <c r="B139" s="39"/>
      <c r="C139" s="39"/>
      <c r="D139" s="125">
        <f>SUM(C140:C142)</f>
        <v>0</v>
      </c>
      <c r="E139" s="125">
        <f>D139/B140</f>
        <v>0</v>
      </c>
      <c r="F139" s="125">
        <v>29</v>
      </c>
    </row>
    <row r="140" spans="1:6" ht="14.1" customHeight="1" x14ac:dyDescent="0.5">
      <c r="A140" s="29" t="s">
        <v>98</v>
      </c>
      <c r="B140" s="55">
        <v>2</v>
      </c>
      <c r="C140" s="85"/>
      <c r="D140" s="125"/>
      <c r="E140" s="125"/>
      <c r="F140" s="125"/>
    </row>
    <row r="141" spans="1:6" x14ac:dyDescent="0.5">
      <c r="A141" s="4" t="s">
        <v>99</v>
      </c>
      <c r="B141" s="47">
        <v>1</v>
      </c>
      <c r="C141" s="82"/>
      <c r="D141" s="125"/>
      <c r="E141" s="125"/>
      <c r="F141" s="125"/>
    </row>
    <row r="142" spans="1:6" x14ac:dyDescent="0.5">
      <c r="A142" s="4" t="s">
        <v>100</v>
      </c>
      <c r="B142" s="47">
        <v>0</v>
      </c>
      <c r="C142" s="82"/>
      <c r="D142" s="125"/>
      <c r="E142" s="125"/>
      <c r="F142" s="125"/>
    </row>
    <row r="143" spans="1:6" x14ac:dyDescent="0.5">
      <c r="A143" s="37" t="s">
        <v>101</v>
      </c>
      <c r="B143" s="39"/>
      <c r="C143" s="87"/>
      <c r="D143" s="125">
        <f>SUM(C144:C146)</f>
        <v>0</v>
      </c>
      <c r="E143" s="125">
        <f>D143/B144</f>
        <v>0</v>
      </c>
      <c r="F143" s="125"/>
    </row>
    <row r="144" spans="1:6" x14ac:dyDescent="0.5">
      <c r="A144" s="20" t="s">
        <v>102</v>
      </c>
      <c r="B144" s="47">
        <v>2</v>
      </c>
      <c r="C144" s="82"/>
      <c r="D144" s="125"/>
      <c r="E144" s="125"/>
      <c r="F144" s="125"/>
    </row>
    <row r="145" spans="1:6" x14ac:dyDescent="0.5">
      <c r="A145" s="20" t="s">
        <v>103</v>
      </c>
      <c r="B145" s="47">
        <v>1</v>
      </c>
      <c r="C145" s="82"/>
      <c r="D145" s="125"/>
      <c r="E145" s="125"/>
      <c r="F145" s="125"/>
    </row>
    <row r="146" spans="1:6" x14ac:dyDescent="0.5">
      <c r="A146" s="102" t="s">
        <v>104</v>
      </c>
      <c r="B146" s="47">
        <v>0</v>
      </c>
      <c r="C146" s="82"/>
      <c r="D146" s="125"/>
      <c r="E146" s="125"/>
      <c r="F146" s="125"/>
    </row>
    <row r="147" spans="1:6" ht="28.7" x14ac:dyDescent="0.5">
      <c r="A147" s="38" t="s">
        <v>105</v>
      </c>
      <c r="B147" s="56"/>
      <c r="C147" s="87"/>
      <c r="D147" s="125">
        <f>SUM(C148:C151)</f>
        <v>0</v>
      </c>
      <c r="E147" s="125">
        <f>D147/B148</f>
        <v>0</v>
      </c>
      <c r="F147" s="125"/>
    </row>
    <row r="148" spans="1:6" x14ac:dyDescent="0.5">
      <c r="A148" s="104" t="s">
        <v>106</v>
      </c>
      <c r="B148" s="57">
        <v>4</v>
      </c>
      <c r="C148" s="84"/>
      <c r="D148" s="125"/>
      <c r="E148" s="125"/>
      <c r="F148" s="125"/>
    </row>
    <row r="149" spans="1:6" x14ac:dyDescent="0.5">
      <c r="A149" s="104" t="s">
        <v>107</v>
      </c>
      <c r="B149" s="57">
        <v>3</v>
      </c>
      <c r="C149" s="84"/>
      <c r="D149" s="125"/>
      <c r="E149" s="125"/>
      <c r="F149" s="125"/>
    </row>
    <row r="150" spans="1:6" x14ac:dyDescent="0.5">
      <c r="A150" s="102" t="s">
        <v>108</v>
      </c>
      <c r="B150" s="47">
        <v>2</v>
      </c>
      <c r="C150" s="82"/>
      <c r="D150" s="125"/>
      <c r="E150" s="125"/>
      <c r="F150" s="125"/>
    </row>
    <row r="151" spans="1:6" x14ac:dyDescent="0.5">
      <c r="A151" s="4" t="s">
        <v>109</v>
      </c>
      <c r="B151" s="47">
        <v>0</v>
      </c>
      <c r="C151" s="82"/>
      <c r="D151" s="125"/>
      <c r="E151" s="125"/>
      <c r="F151" s="125"/>
    </row>
    <row r="152" spans="1:6" x14ac:dyDescent="0.5">
      <c r="A152" s="36" t="s">
        <v>110</v>
      </c>
      <c r="B152" s="39"/>
      <c r="C152" s="87"/>
      <c r="D152" s="125">
        <f>SUM(C153)</f>
        <v>0</v>
      </c>
      <c r="E152" s="125">
        <f>D152/B153</f>
        <v>0</v>
      </c>
      <c r="F152" s="125"/>
    </row>
    <row r="153" spans="1:6" x14ac:dyDescent="0.5">
      <c r="A153" s="29" t="s">
        <v>111</v>
      </c>
      <c r="B153" s="40">
        <v>4</v>
      </c>
      <c r="C153" s="84"/>
      <c r="D153" s="125"/>
      <c r="E153" s="125"/>
      <c r="F153" s="125"/>
    </row>
    <row r="154" spans="1:6" x14ac:dyDescent="0.5">
      <c r="A154" s="29" t="s">
        <v>112</v>
      </c>
      <c r="B154" s="40">
        <v>2</v>
      </c>
      <c r="C154" s="84"/>
      <c r="D154" s="125"/>
      <c r="E154" s="125"/>
      <c r="F154" s="125"/>
    </row>
    <row r="155" spans="1:6" x14ac:dyDescent="0.5">
      <c r="A155" s="4" t="s">
        <v>113</v>
      </c>
      <c r="B155" s="47">
        <v>0</v>
      </c>
      <c r="C155" s="82"/>
      <c r="D155" s="125"/>
      <c r="E155" s="125"/>
      <c r="F155" s="125"/>
    </row>
    <row r="156" spans="1:6" x14ac:dyDescent="0.5">
      <c r="A156" s="36" t="s">
        <v>114</v>
      </c>
      <c r="B156" s="39"/>
      <c r="C156" s="87"/>
      <c r="D156" s="125">
        <f>SUM(C157:C159)</f>
        <v>0</v>
      </c>
      <c r="E156" s="125">
        <f>D156/B157</f>
        <v>0</v>
      </c>
      <c r="F156" s="125"/>
    </row>
    <row r="157" spans="1:6" x14ac:dyDescent="0.5">
      <c r="A157" s="104" t="s">
        <v>308</v>
      </c>
      <c r="B157" s="40">
        <v>2</v>
      </c>
      <c r="C157" s="84"/>
      <c r="D157" s="125"/>
      <c r="E157" s="125"/>
      <c r="F157" s="125"/>
    </row>
    <row r="158" spans="1:6" x14ac:dyDescent="0.5">
      <c r="A158" s="104" t="s">
        <v>115</v>
      </c>
      <c r="B158" s="40">
        <v>1</v>
      </c>
      <c r="C158" s="84"/>
      <c r="D158" s="125"/>
      <c r="E158" s="125"/>
      <c r="F158" s="125"/>
    </row>
    <row r="159" spans="1:6" x14ac:dyDescent="0.5">
      <c r="A159" s="102" t="s">
        <v>116</v>
      </c>
      <c r="B159" s="40">
        <v>0</v>
      </c>
      <c r="C159" s="84"/>
      <c r="D159" s="125"/>
      <c r="E159" s="125"/>
      <c r="F159" s="125"/>
    </row>
    <row r="160" spans="1:6" x14ac:dyDescent="0.5">
      <c r="A160" s="36" t="s">
        <v>117</v>
      </c>
      <c r="B160" s="39"/>
      <c r="C160" s="87"/>
      <c r="D160" s="125">
        <f>SUM(C161:C164)</f>
        <v>0</v>
      </c>
      <c r="E160" s="125">
        <f>D160/B161</f>
        <v>0</v>
      </c>
      <c r="F160" s="125"/>
    </row>
    <row r="161" spans="1:6" x14ac:dyDescent="0.5">
      <c r="A161" s="29" t="s">
        <v>118</v>
      </c>
      <c r="B161" s="57">
        <v>4</v>
      </c>
      <c r="C161" s="84"/>
      <c r="D161" s="125"/>
      <c r="E161" s="125"/>
      <c r="F161" s="125"/>
    </row>
    <row r="162" spans="1:6" x14ac:dyDescent="0.5">
      <c r="A162" s="29" t="s">
        <v>119</v>
      </c>
      <c r="B162" s="40">
        <v>3</v>
      </c>
      <c r="C162" s="84"/>
      <c r="D162" s="125"/>
      <c r="E162" s="125"/>
      <c r="F162" s="125"/>
    </row>
    <row r="163" spans="1:6" x14ac:dyDescent="0.5">
      <c r="A163" s="29" t="s">
        <v>120</v>
      </c>
      <c r="B163" s="40">
        <v>2</v>
      </c>
      <c r="C163" s="84"/>
      <c r="D163" s="125"/>
      <c r="E163" s="125"/>
      <c r="F163" s="125"/>
    </row>
    <row r="164" spans="1:6" x14ac:dyDescent="0.5">
      <c r="A164" s="29" t="s">
        <v>121</v>
      </c>
      <c r="B164" s="40">
        <v>0</v>
      </c>
      <c r="C164" s="84"/>
      <c r="D164" s="125"/>
      <c r="E164" s="125"/>
      <c r="F164" s="125"/>
    </row>
    <row r="165" spans="1:6" x14ac:dyDescent="0.5">
      <c r="A165" s="36" t="s">
        <v>122</v>
      </c>
      <c r="B165" s="39"/>
      <c r="C165" s="87"/>
      <c r="D165" s="125">
        <f>SUM(C166:C168)</f>
        <v>0</v>
      </c>
      <c r="E165" s="125">
        <f>D165/B166</f>
        <v>0</v>
      </c>
      <c r="F165" s="125"/>
    </row>
    <row r="166" spans="1:6" x14ac:dyDescent="0.5">
      <c r="A166" s="29" t="s">
        <v>123</v>
      </c>
      <c r="B166" s="40">
        <v>2</v>
      </c>
      <c r="C166" s="84"/>
      <c r="D166" s="125"/>
      <c r="E166" s="125"/>
      <c r="F166" s="125"/>
    </row>
    <row r="167" spans="1:6" x14ac:dyDescent="0.5">
      <c r="A167" s="29" t="s">
        <v>124</v>
      </c>
      <c r="B167" s="40">
        <v>1</v>
      </c>
      <c r="C167" s="84"/>
      <c r="D167" s="125"/>
      <c r="E167" s="125"/>
      <c r="F167" s="125"/>
    </row>
    <row r="168" spans="1:6" x14ac:dyDescent="0.5">
      <c r="A168" s="29" t="s">
        <v>125</v>
      </c>
      <c r="B168" s="40">
        <v>0</v>
      </c>
      <c r="C168" s="84"/>
      <c r="D168" s="125"/>
      <c r="E168" s="125"/>
      <c r="F168" s="125"/>
    </row>
    <row r="169" spans="1:6" x14ac:dyDescent="0.5">
      <c r="A169" s="38" t="s">
        <v>126</v>
      </c>
      <c r="B169" s="39"/>
      <c r="C169" s="87"/>
      <c r="D169" s="125">
        <f>SUM(C170:C172)</f>
        <v>0</v>
      </c>
      <c r="E169" s="125">
        <f>D169/B170</f>
        <v>0</v>
      </c>
      <c r="F169" s="125"/>
    </row>
    <row r="170" spans="1:6" x14ac:dyDescent="0.5">
      <c r="A170" s="4" t="s">
        <v>127</v>
      </c>
      <c r="B170" s="47">
        <v>3</v>
      </c>
      <c r="C170" s="82"/>
      <c r="D170" s="125"/>
      <c r="E170" s="125"/>
      <c r="F170" s="125"/>
    </row>
    <row r="171" spans="1:6" x14ac:dyDescent="0.5">
      <c r="A171" s="104" t="s">
        <v>128</v>
      </c>
      <c r="B171" s="47">
        <v>2</v>
      </c>
      <c r="C171" s="82"/>
      <c r="D171" s="125"/>
      <c r="E171" s="125"/>
      <c r="F171" s="125"/>
    </row>
    <row r="172" spans="1:6" x14ac:dyDescent="0.5">
      <c r="A172" s="4" t="s">
        <v>129</v>
      </c>
      <c r="B172" s="47">
        <v>0</v>
      </c>
      <c r="C172" s="82"/>
      <c r="D172" s="125"/>
      <c r="E172" s="125"/>
      <c r="F172" s="125"/>
    </row>
    <row r="173" spans="1:6" ht="15.7" x14ac:dyDescent="0.55000000000000004">
      <c r="A173" s="12" t="s">
        <v>130</v>
      </c>
      <c r="B173" s="31"/>
      <c r="C173" s="123">
        <f>D173/4</f>
        <v>0</v>
      </c>
      <c r="D173" s="125">
        <f>SUM(E175:E191)</f>
        <v>0</v>
      </c>
      <c r="E173" s="125">
        <f>D173/4</f>
        <v>0</v>
      </c>
      <c r="F173" s="125"/>
    </row>
    <row r="174" spans="1:6" ht="27.35" x14ac:dyDescent="0.5">
      <c r="A174" s="58" t="s">
        <v>131</v>
      </c>
      <c r="B174" s="14"/>
      <c r="C174" s="88"/>
      <c r="D174" s="125"/>
      <c r="E174" s="125"/>
      <c r="F174" s="125"/>
    </row>
    <row r="175" spans="1:6" ht="34.200000000000003" customHeight="1" x14ac:dyDescent="0.5">
      <c r="A175" s="36" t="s">
        <v>132</v>
      </c>
      <c r="B175" s="39"/>
      <c r="C175" s="87"/>
      <c r="D175" s="125">
        <f>SUM(C176:C179)</f>
        <v>0</v>
      </c>
      <c r="E175" s="125">
        <f>D175/B176</f>
        <v>0</v>
      </c>
      <c r="F175" s="125">
        <v>37</v>
      </c>
    </row>
    <row r="176" spans="1:6" x14ac:dyDescent="0.5">
      <c r="A176" s="4" t="s">
        <v>133</v>
      </c>
      <c r="B176" s="47">
        <v>5</v>
      </c>
      <c r="C176" s="82"/>
      <c r="D176" s="125"/>
      <c r="E176" s="125"/>
      <c r="F176" s="125"/>
    </row>
    <row r="177" spans="1:6" x14ac:dyDescent="0.5">
      <c r="A177" s="4" t="s">
        <v>134</v>
      </c>
      <c r="B177" s="47">
        <v>3</v>
      </c>
      <c r="C177" s="82"/>
      <c r="D177" s="125"/>
      <c r="E177" s="125"/>
      <c r="F177" s="125"/>
    </row>
    <row r="178" spans="1:6" x14ac:dyDescent="0.5">
      <c r="A178" s="4" t="s">
        <v>135</v>
      </c>
      <c r="B178" s="41">
        <v>2</v>
      </c>
      <c r="C178" s="85"/>
      <c r="D178" s="125"/>
      <c r="E178" s="125"/>
      <c r="F178" s="125"/>
    </row>
    <row r="179" spans="1:6" x14ac:dyDescent="0.5">
      <c r="A179" s="4" t="s">
        <v>136</v>
      </c>
      <c r="B179" s="41">
        <v>0</v>
      </c>
      <c r="C179" s="85"/>
      <c r="D179" s="125"/>
      <c r="E179" s="125"/>
      <c r="F179" s="125"/>
    </row>
    <row r="180" spans="1:6" ht="14.1" customHeight="1" x14ac:dyDescent="0.5">
      <c r="A180" s="36" t="s">
        <v>137</v>
      </c>
      <c r="B180" s="34"/>
      <c r="C180" s="87"/>
      <c r="D180" s="125">
        <f>SUM(C181:C183)</f>
        <v>0</v>
      </c>
      <c r="E180" s="125">
        <f>D180/B181</f>
        <v>0</v>
      </c>
      <c r="F180" s="125"/>
    </row>
    <row r="181" spans="1:6" x14ac:dyDescent="0.5">
      <c r="A181" s="29" t="s">
        <v>138</v>
      </c>
      <c r="B181" s="47">
        <v>3</v>
      </c>
      <c r="C181" s="82"/>
      <c r="D181" s="125"/>
      <c r="E181" s="125"/>
      <c r="F181" s="125"/>
    </row>
    <row r="182" spans="1:6" ht="14.1" customHeight="1" x14ac:dyDescent="0.5">
      <c r="A182" s="4" t="s">
        <v>139</v>
      </c>
      <c r="B182" s="47">
        <v>1</v>
      </c>
      <c r="C182" s="82"/>
      <c r="D182" s="125"/>
      <c r="E182" s="125"/>
      <c r="F182" s="125"/>
    </row>
    <row r="183" spans="1:6" ht="14.1" customHeight="1" x14ac:dyDescent="0.5">
      <c r="A183" s="4" t="s">
        <v>140</v>
      </c>
      <c r="B183" s="47">
        <v>0</v>
      </c>
      <c r="C183" s="82"/>
      <c r="D183" s="125"/>
      <c r="E183" s="125"/>
      <c r="F183" s="125"/>
    </row>
    <row r="184" spans="1:6" x14ac:dyDescent="0.5">
      <c r="A184" s="36" t="s">
        <v>141</v>
      </c>
      <c r="B184" s="39"/>
      <c r="C184" s="87"/>
      <c r="D184" s="125">
        <f>SUM(C185:C186)</f>
        <v>0</v>
      </c>
      <c r="E184" s="125">
        <f>D184/B185</f>
        <v>0</v>
      </c>
      <c r="F184" s="125"/>
    </row>
    <row r="185" spans="1:6" x14ac:dyDescent="0.5">
      <c r="A185" s="4" t="s">
        <v>142</v>
      </c>
      <c r="B185" s="40">
        <v>2</v>
      </c>
      <c r="C185" s="84"/>
      <c r="D185" s="125"/>
      <c r="E185" s="125"/>
      <c r="F185" s="125"/>
    </row>
    <row r="186" spans="1:6" x14ac:dyDescent="0.5">
      <c r="A186" s="4" t="s">
        <v>143</v>
      </c>
      <c r="B186" s="40">
        <v>0</v>
      </c>
      <c r="C186" s="84"/>
      <c r="D186" s="125"/>
      <c r="E186" s="125"/>
      <c r="F186" s="125"/>
    </row>
    <row r="187" spans="1:6" x14ac:dyDescent="0.5">
      <c r="A187" s="36" t="s">
        <v>144</v>
      </c>
      <c r="B187" s="39"/>
      <c r="C187" s="87"/>
      <c r="D187" s="125">
        <f>SUM(C188:C191)</f>
        <v>0</v>
      </c>
      <c r="E187" s="125">
        <f>D187/B188</f>
        <v>0</v>
      </c>
      <c r="F187" s="125"/>
    </row>
    <row r="188" spans="1:6" ht="14.1" customHeight="1" x14ac:dyDescent="0.5">
      <c r="A188" s="4" t="s">
        <v>145</v>
      </c>
      <c r="B188" s="47">
        <v>3</v>
      </c>
      <c r="C188" s="82"/>
      <c r="D188" s="125"/>
      <c r="E188" s="125"/>
      <c r="F188" s="125"/>
    </row>
    <row r="189" spans="1:6" x14ac:dyDescent="0.5">
      <c r="A189" s="4" t="s">
        <v>147</v>
      </c>
      <c r="B189" s="40">
        <v>3</v>
      </c>
      <c r="C189" s="84"/>
      <c r="D189" s="125"/>
      <c r="E189" s="125"/>
      <c r="F189" s="125"/>
    </row>
    <row r="190" spans="1:6" x14ac:dyDescent="0.5">
      <c r="A190" s="4" t="s">
        <v>148</v>
      </c>
      <c r="B190" s="47">
        <v>1</v>
      </c>
      <c r="C190" s="82"/>
      <c r="D190" s="125"/>
      <c r="E190" s="125"/>
      <c r="F190" s="125"/>
    </row>
    <row r="191" spans="1:6" ht="14.1" customHeight="1" x14ac:dyDescent="0.5">
      <c r="A191" s="4" t="s">
        <v>146</v>
      </c>
      <c r="B191" s="47">
        <v>0</v>
      </c>
      <c r="C191" s="82"/>
      <c r="D191" s="125"/>
      <c r="E191" s="125"/>
      <c r="F191" s="125"/>
    </row>
    <row r="192" spans="1:6" ht="15.7" x14ac:dyDescent="0.55000000000000004">
      <c r="A192" s="12" t="s">
        <v>149</v>
      </c>
      <c r="B192" s="13"/>
      <c r="C192" s="123">
        <f>E192/1</f>
        <v>0</v>
      </c>
      <c r="D192" s="125">
        <f>SUM(C193:C196)</f>
        <v>0</v>
      </c>
      <c r="E192" s="125">
        <f>D192/4</f>
        <v>0</v>
      </c>
      <c r="F192" s="125"/>
    </row>
    <row r="193" spans="1:6" x14ac:dyDescent="0.5">
      <c r="A193" s="29" t="s">
        <v>150</v>
      </c>
      <c r="B193" s="40">
        <v>4</v>
      </c>
      <c r="C193" s="84"/>
      <c r="D193" s="125"/>
      <c r="E193" s="125"/>
      <c r="F193" s="125">
        <v>41</v>
      </c>
    </row>
    <row r="194" spans="1:6" x14ac:dyDescent="0.5">
      <c r="A194" s="4" t="s">
        <v>151</v>
      </c>
      <c r="B194" s="40">
        <v>3</v>
      </c>
      <c r="C194" s="84"/>
      <c r="D194" s="125"/>
      <c r="E194" s="125"/>
      <c r="F194" s="125"/>
    </row>
    <row r="195" spans="1:6" x14ac:dyDescent="0.5">
      <c r="A195" s="4" t="s">
        <v>152</v>
      </c>
      <c r="B195" s="40">
        <v>1</v>
      </c>
      <c r="C195" s="84"/>
      <c r="D195" s="125"/>
      <c r="E195" s="125"/>
      <c r="F195" s="125"/>
    </row>
    <row r="196" spans="1:6" x14ac:dyDescent="0.5">
      <c r="A196" s="4" t="s">
        <v>153</v>
      </c>
      <c r="B196" s="40">
        <v>0</v>
      </c>
      <c r="C196" s="84"/>
      <c r="D196" s="125"/>
      <c r="E196" s="125"/>
      <c r="F196" s="125"/>
    </row>
    <row r="197" spans="1:6" ht="25.7" x14ac:dyDescent="0.85">
      <c r="A197" s="61" t="s">
        <v>154</v>
      </c>
      <c r="B197" s="107" t="s">
        <v>1</v>
      </c>
      <c r="C197" s="107" t="s">
        <v>2</v>
      </c>
      <c r="D197" s="125">
        <f>SUM(E199,E236,E261)</f>
        <v>0</v>
      </c>
      <c r="E197" s="125">
        <f>D197/3</f>
        <v>0</v>
      </c>
      <c r="F197" s="125"/>
    </row>
    <row r="198" spans="1:6" ht="27.35" x14ac:dyDescent="0.5">
      <c r="A198" s="1" t="s">
        <v>155</v>
      </c>
      <c r="B198" s="16"/>
      <c r="C198" s="42">
        <v>100</v>
      </c>
      <c r="D198" s="125"/>
      <c r="E198" s="125"/>
      <c r="F198" s="125"/>
    </row>
    <row r="199" spans="1:6" ht="15.7" x14ac:dyDescent="0.55000000000000004">
      <c r="A199" s="62" t="s">
        <v>156</v>
      </c>
      <c r="B199" s="63"/>
      <c r="C199" s="78">
        <f>D199/9</f>
        <v>0</v>
      </c>
      <c r="D199" s="125">
        <f>SUM(E200:E235)</f>
        <v>0</v>
      </c>
      <c r="E199" s="125">
        <f>D199/9</f>
        <v>0</v>
      </c>
      <c r="F199" s="125"/>
    </row>
    <row r="200" spans="1:6" x14ac:dyDescent="0.5">
      <c r="A200" s="65" t="s">
        <v>157</v>
      </c>
      <c r="B200" s="64"/>
      <c r="C200" s="89"/>
      <c r="D200" s="125">
        <f>SUM(C201:C203)</f>
        <v>0</v>
      </c>
      <c r="E200" s="125">
        <f>D200/B201</f>
        <v>0</v>
      </c>
      <c r="F200" s="125">
        <v>42</v>
      </c>
    </row>
    <row r="201" spans="1:6" x14ac:dyDescent="0.5">
      <c r="A201" s="21" t="s">
        <v>309</v>
      </c>
      <c r="B201" s="47">
        <v>4</v>
      </c>
      <c r="C201" s="82"/>
      <c r="D201" s="125"/>
      <c r="E201" s="125"/>
      <c r="F201" s="125"/>
    </row>
    <row r="202" spans="1:6" x14ac:dyDescent="0.5">
      <c r="A202" s="21" t="s">
        <v>164</v>
      </c>
      <c r="B202" s="47">
        <v>2</v>
      </c>
      <c r="C202" s="82"/>
      <c r="D202" s="125"/>
      <c r="E202" s="125"/>
      <c r="F202" s="125"/>
    </row>
    <row r="203" spans="1:6" x14ac:dyDescent="0.5">
      <c r="A203" s="21" t="s">
        <v>165</v>
      </c>
      <c r="B203" s="40">
        <v>1</v>
      </c>
      <c r="C203" s="84"/>
      <c r="D203" s="125"/>
      <c r="E203" s="125"/>
      <c r="F203" s="125"/>
    </row>
    <row r="204" spans="1:6" x14ac:dyDescent="0.5">
      <c r="A204" s="65" t="s">
        <v>166</v>
      </c>
      <c r="B204" s="66"/>
      <c r="C204" s="89"/>
      <c r="D204" s="125">
        <f>SUM(C205:C207)</f>
        <v>0</v>
      </c>
      <c r="E204" s="125">
        <f>D204/B205</f>
        <v>0</v>
      </c>
      <c r="F204" s="125"/>
    </row>
    <row r="205" spans="1:6" x14ac:dyDescent="0.5">
      <c r="A205" s="21" t="s">
        <v>273</v>
      </c>
      <c r="B205" s="47">
        <v>2</v>
      </c>
      <c r="C205" s="82"/>
      <c r="D205" s="125"/>
      <c r="E205" s="125"/>
      <c r="F205" s="125"/>
    </row>
    <row r="206" spans="1:6" x14ac:dyDescent="0.5">
      <c r="A206" s="21" t="s">
        <v>310</v>
      </c>
      <c r="B206" s="47">
        <v>1</v>
      </c>
      <c r="C206" s="82"/>
      <c r="D206" s="125"/>
      <c r="E206" s="125"/>
      <c r="F206" s="125"/>
    </row>
    <row r="207" spans="1:6" x14ac:dyDescent="0.5">
      <c r="A207" s="21" t="s">
        <v>44</v>
      </c>
      <c r="B207" s="47">
        <v>0</v>
      </c>
      <c r="C207" s="82"/>
      <c r="D207" s="125"/>
      <c r="E207" s="125"/>
      <c r="F207" s="125"/>
    </row>
    <row r="208" spans="1:6" ht="14.25" customHeight="1" x14ac:dyDescent="0.5">
      <c r="A208" s="65" t="s">
        <v>167</v>
      </c>
      <c r="B208" s="66"/>
      <c r="C208" s="89"/>
      <c r="D208" s="125">
        <f>SUM(C209:C211)</f>
        <v>0</v>
      </c>
      <c r="E208" s="125">
        <f>D208/B209</f>
        <v>0</v>
      </c>
      <c r="F208" s="125"/>
    </row>
    <row r="209" spans="1:8" x14ac:dyDescent="0.5">
      <c r="A209" s="20" t="s">
        <v>168</v>
      </c>
      <c r="B209" s="47">
        <v>3</v>
      </c>
      <c r="C209" s="82"/>
      <c r="D209" s="125"/>
      <c r="E209" s="125"/>
      <c r="F209" s="125"/>
    </row>
    <row r="210" spans="1:8" x14ac:dyDescent="0.5">
      <c r="A210" s="20" t="s">
        <v>169</v>
      </c>
      <c r="B210" s="47">
        <v>1</v>
      </c>
      <c r="C210" s="82"/>
      <c r="D210" s="125"/>
      <c r="E210" s="125"/>
      <c r="F210" s="125"/>
    </row>
    <row r="211" spans="1:8" x14ac:dyDescent="0.5">
      <c r="A211" s="4" t="s">
        <v>311</v>
      </c>
      <c r="B211" s="47">
        <v>0</v>
      </c>
      <c r="C211" s="82"/>
      <c r="D211" s="125"/>
      <c r="E211" s="125"/>
      <c r="F211" s="125"/>
    </row>
    <row r="212" spans="1:8" ht="14.25" customHeight="1" x14ac:dyDescent="0.5">
      <c r="A212" s="65" t="s">
        <v>170</v>
      </c>
      <c r="B212" s="66"/>
      <c r="C212" s="89"/>
      <c r="D212" s="125">
        <f>SUM(C213:C215)</f>
        <v>0</v>
      </c>
      <c r="E212" s="125">
        <f>D212/B213</f>
        <v>0</v>
      </c>
      <c r="F212" s="125"/>
    </row>
    <row r="213" spans="1:8" x14ac:dyDescent="0.5">
      <c r="A213" s="21" t="s">
        <v>273</v>
      </c>
      <c r="B213" s="47">
        <v>2</v>
      </c>
      <c r="C213" s="82"/>
      <c r="D213" s="125"/>
      <c r="E213" s="125"/>
      <c r="F213" s="125"/>
    </row>
    <row r="214" spans="1:8" x14ac:dyDescent="0.5">
      <c r="A214" s="21" t="s">
        <v>310</v>
      </c>
      <c r="B214" s="47">
        <v>1</v>
      </c>
      <c r="C214" s="82"/>
      <c r="D214" s="125"/>
      <c r="E214" s="125"/>
      <c r="F214" s="125"/>
    </row>
    <row r="215" spans="1:8" x14ac:dyDescent="0.5">
      <c r="A215" s="21" t="s">
        <v>44</v>
      </c>
      <c r="B215" s="47">
        <v>0</v>
      </c>
      <c r="C215" s="82"/>
      <c r="D215" s="125"/>
      <c r="E215" s="125"/>
      <c r="F215" s="125"/>
      <c r="G215" s="118"/>
      <c r="H215" s="118"/>
    </row>
    <row r="216" spans="1:8" ht="14.25" customHeight="1" x14ac:dyDescent="0.5">
      <c r="A216" s="65" t="s">
        <v>171</v>
      </c>
      <c r="B216" s="66"/>
      <c r="C216" s="89"/>
      <c r="D216" s="125">
        <f>SUM(C217:C219)</f>
        <v>0</v>
      </c>
      <c r="E216" s="125">
        <f>D216/B217</f>
        <v>0</v>
      </c>
      <c r="F216" s="125"/>
      <c r="G216" s="118"/>
      <c r="H216" s="118"/>
    </row>
    <row r="217" spans="1:8" x14ac:dyDescent="0.5">
      <c r="A217" s="20" t="s">
        <v>172</v>
      </c>
      <c r="B217" s="47">
        <v>3</v>
      </c>
      <c r="C217" s="82"/>
      <c r="D217" s="125"/>
      <c r="E217" s="125"/>
      <c r="F217" s="125"/>
    </row>
    <row r="218" spans="1:8" x14ac:dyDescent="0.5">
      <c r="A218" s="20" t="s">
        <v>173</v>
      </c>
      <c r="B218" s="47">
        <v>1</v>
      </c>
      <c r="C218" s="82"/>
      <c r="D218" s="125"/>
      <c r="E218" s="125"/>
      <c r="F218" s="125"/>
    </row>
    <row r="219" spans="1:8" x14ac:dyDescent="0.5">
      <c r="A219" s="4" t="s">
        <v>174</v>
      </c>
      <c r="B219" s="47">
        <v>0</v>
      </c>
      <c r="C219" s="82"/>
      <c r="D219" s="125"/>
      <c r="E219" s="125"/>
      <c r="F219" s="125"/>
    </row>
    <row r="220" spans="1:8" ht="14.25" customHeight="1" x14ac:dyDescent="0.5">
      <c r="A220" s="65" t="s">
        <v>175</v>
      </c>
      <c r="B220" s="66"/>
      <c r="C220" s="89"/>
      <c r="D220" s="125">
        <f>SUM(C221:C223)</f>
        <v>0</v>
      </c>
      <c r="E220" s="125">
        <f>D220/B221</f>
        <v>0</v>
      </c>
      <c r="F220" s="125"/>
    </row>
    <row r="221" spans="1:8" x14ac:dyDescent="0.5">
      <c r="A221" s="21" t="s">
        <v>312</v>
      </c>
      <c r="B221" s="47">
        <v>3</v>
      </c>
      <c r="C221" s="82"/>
      <c r="D221" s="125"/>
      <c r="E221" s="125"/>
      <c r="F221" s="125"/>
    </row>
    <row r="222" spans="1:8" x14ac:dyDescent="0.5">
      <c r="A222" s="21" t="s">
        <v>313</v>
      </c>
      <c r="B222" s="47">
        <v>1</v>
      </c>
      <c r="C222" s="82"/>
      <c r="D222" s="125"/>
      <c r="E222" s="125"/>
      <c r="F222" s="125"/>
    </row>
    <row r="223" spans="1:8" x14ac:dyDescent="0.5">
      <c r="A223" s="21" t="s">
        <v>176</v>
      </c>
      <c r="B223" s="47">
        <v>0</v>
      </c>
      <c r="C223" s="82"/>
      <c r="D223" s="125"/>
      <c r="E223" s="125"/>
      <c r="F223" s="125"/>
    </row>
    <row r="224" spans="1:8" x14ac:dyDescent="0.5">
      <c r="A224" s="67" t="s">
        <v>284</v>
      </c>
      <c r="B224" s="66"/>
      <c r="C224" s="89"/>
      <c r="D224" s="125">
        <f>SUM(C225:C228)</f>
        <v>0</v>
      </c>
      <c r="E224" s="125">
        <f>D224/B225</f>
        <v>0</v>
      </c>
      <c r="F224" s="125"/>
    </row>
    <row r="225" spans="1:8" x14ac:dyDescent="0.5">
      <c r="A225" s="21" t="s">
        <v>273</v>
      </c>
      <c r="B225" s="47">
        <v>3</v>
      </c>
      <c r="C225" s="82"/>
      <c r="D225" s="125"/>
      <c r="E225" s="125"/>
      <c r="F225" s="125"/>
    </row>
    <row r="226" spans="1:8" x14ac:dyDescent="0.5">
      <c r="A226" s="21" t="s">
        <v>43</v>
      </c>
      <c r="B226" s="47">
        <v>2</v>
      </c>
      <c r="C226" s="82"/>
      <c r="D226" s="125"/>
      <c r="E226" s="125"/>
      <c r="F226" s="125"/>
    </row>
    <row r="227" spans="1:8" x14ac:dyDescent="0.5">
      <c r="A227" s="21" t="s">
        <v>44</v>
      </c>
      <c r="B227" s="47">
        <v>1</v>
      </c>
      <c r="C227" s="82"/>
      <c r="D227" s="125"/>
      <c r="E227" s="125"/>
      <c r="F227" s="125"/>
    </row>
    <row r="228" spans="1:8" x14ac:dyDescent="0.5">
      <c r="A228" s="4" t="s">
        <v>158</v>
      </c>
      <c r="B228" s="47">
        <v>0</v>
      </c>
      <c r="C228" s="82"/>
      <c r="D228" s="125"/>
      <c r="E228" s="125"/>
      <c r="F228" s="125"/>
      <c r="H228" s="118"/>
    </row>
    <row r="229" spans="1:8" x14ac:dyDescent="0.5">
      <c r="A229" s="67" t="s">
        <v>276</v>
      </c>
      <c r="B229" s="66"/>
      <c r="C229" s="89"/>
      <c r="D229" s="125">
        <f>SUM(C230:C232)</f>
        <v>0</v>
      </c>
      <c r="E229" s="125">
        <f>D229/B230</f>
        <v>0</v>
      </c>
      <c r="F229" s="125"/>
      <c r="H229" s="118"/>
    </row>
    <row r="230" spans="1:8" x14ac:dyDescent="0.5">
      <c r="A230" s="21" t="s">
        <v>273</v>
      </c>
      <c r="B230" s="47">
        <v>4</v>
      </c>
      <c r="C230" s="82"/>
      <c r="D230" s="125"/>
      <c r="E230" s="125"/>
      <c r="F230" s="125"/>
      <c r="H230" s="118"/>
    </row>
    <row r="231" spans="1:8" x14ac:dyDescent="0.5">
      <c r="A231" s="21" t="s">
        <v>310</v>
      </c>
      <c r="B231" s="47">
        <v>2</v>
      </c>
      <c r="C231" s="82"/>
      <c r="D231" s="125"/>
      <c r="E231" s="125"/>
      <c r="F231" s="125"/>
      <c r="H231" s="118"/>
    </row>
    <row r="232" spans="1:8" x14ac:dyDescent="0.5">
      <c r="A232" s="21" t="s">
        <v>205</v>
      </c>
      <c r="B232" s="47">
        <v>0</v>
      </c>
      <c r="C232" s="82"/>
      <c r="D232" s="125"/>
      <c r="E232" s="125"/>
      <c r="F232" s="125"/>
      <c r="H232" s="118"/>
    </row>
    <row r="233" spans="1:8" x14ac:dyDescent="0.5">
      <c r="A233" s="67" t="s">
        <v>282</v>
      </c>
      <c r="B233" s="66"/>
      <c r="C233" s="89"/>
      <c r="D233" s="125">
        <f>SUM(C234:C235)</f>
        <v>0</v>
      </c>
      <c r="E233" s="125">
        <f>D233/B234</f>
        <v>0</v>
      </c>
      <c r="F233" s="125"/>
      <c r="H233" s="118"/>
    </row>
    <row r="234" spans="1:8" x14ac:dyDescent="0.5">
      <c r="A234" s="20" t="s">
        <v>162</v>
      </c>
      <c r="B234" s="47">
        <v>4</v>
      </c>
      <c r="C234" s="82"/>
      <c r="D234" s="125"/>
      <c r="E234" s="125"/>
      <c r="F234" s="125"/>
      <c r="H234" s="118"/>
    </row>
    <row r="235" spans="1:8" x14ac:dyDescent="0.5">
      <c r="A235" s="20" t="s">
        <v>193</v>
      </c>
      <c r="B235" s="47">
        <v>0</v>
      </c>
      <c r="C235" s="82"/>
      <c r="D235" s="125"/>
      <c r="E235" s="125"/>
      <c r="F235" s="125"/>
      <c r="H235" s="118"/>
    </row>
    <row r="236" spans="1:8" ht="15.7" x14ac:dyDescent="0.55000000000000004">
      <c r="A236" s="62" t="s">
        <v>177</v>
      </c>
      <c r="B236" s="63"/>
      <c r="C236" s="124">
        <f>D236/6</f>
        <v>0</v>
      </c>
      <c r="D236" s="125">
        <f>SUM(E237:E260)</f>
        <v>0</v>
      </c>
      <c r="E236" s="125">
        <f>D236/6</f>
        <v>0</v>
      </c>
      <c r="F236" s="125"/>
      <c r="H236" s="118"/>
    </row>
    <row r="237" spans="1:8" x14ac:dyDescent="0.5">
      <c r="A237" s="65" t="s">
        <v>178</v>
      </c>
      <c r="B237" s="66"/>
      <c r="C237" s="89"/>
      <c r="D237" s="125">
        <f>SUM(C238:C240)</f>
        <v>0</v>
      </c>
      <c r="E237" s="125">
        <f>D237/B238</f>
        <v>0</v>
      </c>
      <c r="F237" s="125">
        <v>51</v>
      </c>
    </row>
    <row r="238" spans="1:8" x14ac:dyDescent="0.5">
      <c r="A238" s="21" t="s">
        <v>273</v>
      </c>
      <c r="B238" s="47">
        <v>4</v>
      </c>
      <c r="C238" s="82"/>
      <c r="D238" s="125"/>
      <c r="E238" s="125"/>
      <c r="F238" s="125"/>
    </row>
    <row r="239" spans="1:8" x14ac:dyDescent="0.5">
      <c r="A239" s="21" t="s">
        <v>310</v>
      </c>
      <c r="B239" s="47">
        <v>2</v>
      </c>
      <c r="C239" s="82"/>
      <c r="D239" s="125"/>
      <c r="E239" s="125"/>
      <c r="F239" s="125"/>
    </row>
    <row r="240" spans="1:8" x14ac:dyDescent="0.5">
      <c r="A240" s="21" t="s">
        <v>44</v>
      </c>
      <c r="B240" s="47">
        <v>1</v>
      </c>
      <c r="C240" s="82"/>
      <c r="D240" s="125"/>
      <c r="E240" s="125"/>
      <c r="F240" s="125"/>
    </row>
    <row r="241" spans="1:8" x14ac:dyDescent="0.5">
      <c r="A241" s="65" t="s">
        <v>180</v>
      </c>
      <c r="B241" s="66"/>
      <c r="C241" s="89"/>
      <c r="D241" s="125">
        <f>SUM(C242:C244)</f>
        <v>0</v>
      </c>
      <c r="E241" s="125">
        <f>D241/B242</f>
        <v>0</v>
      </c>
      <c r="F241" s="125"/>
    </row>
    <row r="242" spans="1:8" x14ac:dyDescent="0.5">
      <c r="A242" s="21" t="s">
        <v>273</v>
      </c>
      <c r="B242" s="47">
        <v>4</v>
      </c>
      <c r="C242" s="82"/>
      <c r="D242" s="125"/>
      <c r="E242" s="125"/>
      <c r="F242" s="125"/>
    </row>
    <row r="243" spans="1:8" x14ac:dyDescent="0.5">
      <c r="A243" s="21" t="s">
        <v>310</v>
      </c>
      <c r="B243" s="47">
        <v>2</v>
      </c>
      <c r="C243" s="82"/>
      <c r="D243" s="125"/>
      <c r="E243" s="125"/>
      <c r="F243" s="125"/>
    </row>
    <row r="244" spans="1:8" x14ac:dyDescent="0.5">
      <c r="A244" s="21" t="s">
        <v>44</v>
      </c>
      <c r="B244" s="47">
        <v>1</v>
      </c>
      <c r="C244" s="82"/>
      <c r="D244" s="125"/>
      <c r="E244" s="125"/>
      <c r="F244" s="125"/>
    </row>
    <row r="245" spans="1:8" ht="28.7" x14ac:dyDescent="0.5">
      <c r="A245" s="67" t="s">
        <v>181</v>
      </c>
      <c r="B245" s="66"/>
      <c r="C245" s="89"/>
      <c r="D245" s="125">
        <f>SUM(C246:C248)</f>
        <v>0</v>
      </c>
      <c r="E245" s="125">
        <f>D245/B246</f>
        <v>0</v>
      </c>
      <c r="F245" s="125"/>
    </row>
    <row r="246" spans="1:8" x14ac:dyDescent="0.5">
      <c r="A246" s="21" t="s">
        <v>273</v>
      </c>
      <c r="B246" s="47">
        <v>3</v>
      </c>
      <c r="C246" s="82"/>
      <c r="D246" s="125"/>
      <c r="E246" s="125"/>
      <c r="F246" s="125"/>
    </row>
    <row r="247" spans="1:8" x14ac:dyDescent="0.5">
      <c r="A247" s="21" t="s">
        <v>310</v>
      </c>
      <c r="B247" s="47">
        <v>2</v>
      </c>
      <c r="C247" s="82"/>
      <c r="D247" s="125"/>
      <c r="E247" s="125"/>
      <c r="F247" s="125"/>
    </row>
    <row r="248" spans="1:8" x14ac:dyDescent="0.5">
      <c r="A248" s="21" t="s">
        <v>44</v>
      </c>
      <c r="B248" s="47">
        <v>0</v>
      </c>
      <c r="C248" s="82"/>
      <c r="D248" s="125"/>
      <c r="E248" s="125"/>
      <c r="F248" s="125"/>
    </row>
    <row r="249" spans="1:8" x14ac:dyDescent="0.5">
      <c r="A249" s="67" t="s">
        <v>182</v>
      </c>
      <c r="B249" s="66"/>
      <c r="C249" s="89"/>
      <c r="D249" s="125">
        <f>SUM(C250:C252)</f>
        <v>0</v>
      </c>
      <c r="E249" s="125">
        <f>D249/B250</f>
        <v>0</v>
      </c>
      <c r="F249" s="125"/>
    </row>
    <row r="250" spans="1:8" x14ac:dyDescent="0.5">
      <c r="A250" s="21" t="s">
        <v>273</v>
      </c>
      <c r="B250" s="47">
        <v>4</v>
      </c>
      <c r="C250" s="82"/>
      <c r="D250" s="125"/>
      <c r="E250" s="125"/>
      <c r="F250" s="125"/>
    </row>
    <row r="251" spans="1:8" x14ac:dyDescent="0.5">
      <c r="A251" s="21" t="s">
        <v>310</v>
      </c>
      <c r="B251" s="47">
        <v>2</v>
      </c>
      <c r="C251" s="82"/>
      <c r="D251" s="125"/>
      <c r="E251" s="125"/>
      <c r="F251" s="125"/>
    </row>
    <row r="252" spans="1:8" x14ac:dyDescent="0.5">
      <c r="A252" s="21" t="s">
        <v>44</v>
      </c>
      <c r="B252" s="47">
        <v>1</v>
      </c>
      <c r="C252" s="82"/>
      <c r="D252" s="125"/>
      <c r="E252" s="125"/>
      <c r="F252" s="125"/>
    </row>
    <row r="253" spans="1:8" x14ac:dyDescent="0.5">
      <c r="A253" s="67" t="s">
        <v>278</v>
      </c>
      <c r="B253" s="66"/>
      <c r="C253" s="89"/>
      <c r="D253" s="125">
        <f>SUM(C254:C256)</f>
        <v>0</v>
      </c>
      <c r="E253" s="125">
        <f>D253/B254</f>
        <v>0</v>
      </c>
      <c r="F253" s="125"/>
      <c r="H253" s="118"/>
    </row>
    <row r="254" spans="1:8" x14ac:dyDescent="0.5">
      <c r="A254" s="21" t="s">
        <v>273</v>
      </c>
      <c r="B254" s="47">
        <v>3</v>
      </c>
      <c r="C254" s="82"/>
      <c r="D254" s="125"/>
      <c r="E254" s="125"/>
      <c r="F254" s="125"/>
      <c r="H254" s="118"/>
    </row>
    <row r="255" spans="1:8" x14ac:dyDescent="0.5">
      <c r="A255" s="21" t="s">
        <v>310</v>
      </c>
      <c r="B255" s="47">
        <v>2</v>
      </c>
      <c r="C255" s="82"/>
      <c r="D255" s="125"/>
      <c r="E255" s="125"/>
      <c r="F255" s="125"/>
      <c r="H255" s="118"/>
    </row>
    <row r="256" spans="1:8" x14ac:dyDescent="0.5">
      <c r="A256" s="21" t="s">
        <v>44</v>
      </c>
      <c r="B256" s="47">
        <v>1</v>
      </c>
      <c r="C256" s="82"/>
      <c r="D256" s="125"/>
      <c r="E256" s="125"/>
      <c r="F256" s="125"/>
      <c r="H256" s="118"/>
    </row>
    <row r="257" spans="1:9" x14ac:dyDescent="0.5">
      <c r="A257" s="67" t="s">
        <v>279</v>
      </c>
      <c r="B257" s="66"/>
      <c r="C257" s="89"/>
      <c r="D257" s="125">
        <f>SUM(C258:C260)</f>
        <v>0</v>
      </c>
      <c r="E257" s="125">
        <f>D257/B258</f>
        <v>0</v>
      </c>
      <c r="F257" s="125"/>
      <c r="H257" s="118"/>
    </row>
    <row r="258" spans="1:9" x14ac:dyDescent="0.5">
      <c r="A258" s="2" t="s">
        <v>197</v>
      </c>
      <c r="B258" s="47">
        <v>4</v>
      </c>
      <c r="C258" s="82"/>
      <c r="D258" s="125"/>
      <c r="E258" s="125"/>
      <c r="F258" s="125"/>
      <c r="H258" s="118"/>
    </row>
    <row r="259" spans="1:9" x14ac:dyDescent="0.5">
      <c r="A259" s="2" t="s">
        <v>198</v>
      </c>
      <c r="B259" s="47">
        <v>2</v>
      </c>
      <c r="C259" s="82"/>
      <c r="D259" s="125"/>
      <c r="E259" s="125"/>
      <c r="F259" s="125"/>
      <c r="H259" s="118"/>
    </row>
    <row r="260" spans="1:9" x14ac:dyDescent="0.5">
      <c r="A260" s="2" t="s">
        <v>199</v>
      </c>
      <c r="B260" s="47">
        <v>0</v>
      </c>
      <c r="C260" s="82"/>
      <c r="D260" s="125"/>
      <c r="E260" s="125"/>
      <c r="F260" s="125"/>
      <c r="H260" s="118"/>
    </row>
    <row r="261" spans="1:9" ht="15.7" x14ac:dyDescent="0.55000000000000004">
      <c r="A261" s="62" t="s">
        <v>183</v>
      </c>
      <c r="B261" s="63"/>
      <c r="C261" s="124">
        <f>D261/9</f>
        <v>0</v>
      </c>
      <c r="D261" s="125">
        <f>SUM(E262:E292)</f>
        <v>0</v>
      </c>
      <c r="E261" s="125">
        <f>D261/9</f>
        <v>0</v>
      </c>
      <c r="F261" s="125"/>
      <c r="H261" s="118"/>
    </row>
    <row r="262" spans="1:9" x14ac:dyDescent="0.5">
      <c r="A262" s="67" t="s">
        <v>184</v>
      </c>
      <c r="B262" s="66"/>
      <c r="C262" s="89"/>
      <c r="D262" s="125">
        <f>SUM(C263:C265)</f>
        <v>0</v>
      </c>
      <c r="E262" s="125">
        <f>D262/B263</f>
        <v>0</v>
      </c>
      <c r="F262" s="125">
        <v>57</v>
      </c>
      <c r="H262" s="118"/>
    </row>
    <row r="263" spans="1:9" x14ac:dyDescent="0.5">
      <c r="A263" s="2" t="s">
        <v>186</v>
      </c>
      <c r="B263" s="47">
        <v>2</v>
      </c>
      <c r="C263" s="82"/>
      <c r="D263" s="125"/>
      <c r="E263" s="125"/>
      <c r="F263" s="125"/>
      <c r="H263" s="118"/>
    </row>
    <row r="264" spans="1:9" x14ac:dyDescent="0.5">
      <c r="A264" s="2" t="s">
        <v>187</v>
      </c>
      <c r="B264" s="47">
        <v>1</v>
      </c>
      <c r="C264" s="82"/>
      <c r="D264" s="125"/>
      <c r="E264" s="125"/>
      <c r="F264" s="125"/>
      <c r="H264" s="118"/>
    </row>
    <row r="265" spans="1:9" x14ac:dyDescent="0.5">
      <c r="A265" s="2" t="s">
        <v>185</v>
      </c>
      <c r="B265" s="47">
        <v>0</v>
      </c>
      <c r="C265" s="82"/>
      <c r="D265" s="125"/>
      <c r="E265" s="125"/>
      <c r="F265" s="125"/>
      <c r="H265" s="118"/>
    </row>
    <row r="266" spans="1:9" x14ac:dyDescent="0.5">
      <c r="A266" s="67" t="s">
        <v>188</v>
      </c>
      <c r="B266" s="66"/>
      <c r="C266" s="89"/>
      <c r="D266" s="125">
        <f>SUM(C267:C269)</f>
        <v>0</v>
      </c>
      <c r="E266" s="125">
        <f>D266/B267</f>
        <v>0</v>
      </c>
      <c r="F266" s="125"/>
      <c r="H266" s="118"/>
    </row>
    <row r="267" spans="1:9" x14ac:dyDescent="0.5">
      <c r="A267" s="2" t="s">
        <v>186</v>
      </c>
      <c r="B267" s="47">
        <v>2</v>
      </c>
      <c r="C267" s="82"/>
      <c r="D267" s="125"/>
      <c r="E267" s="125"/>
      <c r="F267" s="125"/>
      <c r="H267" s="118"/>
    </row>
    <row r="268" spans="1:9" x14ac:dyDescent="0.5">
      <c r="A268" s="2" t="s">
        <v>189</v>
      </c>
      <c r="B268" s="47">
        <v>1</v>
      </c>
      <c r="C268" s="82"/>
      <c r="D268" s="125"/>
      <c r="E268" s="125"/>
      <c r="F268" s="125"/>
      <c r="H268" s="118"/>
    </row>
    <row r="269" spans="1:9" x14ac:dyDescent="0.5">
      <c r="A269" s="2" t="s">
        <v>185</v>
      </c>
      <c r="B269" s="47">
        <v>0</v>
      </c>
      <c r="C269" s="82"/>
      <c r="D269" s="125"/>
      <c r="E269" s="125"/>
      <c r="F269" s="125"/>
      <c r="H269" s="118"/>
      <c r="I269" s="118"/>
    </row>
    <row r="270" spans="1:9" x14ac:dyDescent="0.5">
      <c r="A270" s="67" t="s">
        <v>270</v>
      </c>
      <c r="B270" s="66"/>
      <c r="C270" s="89"/>
      <c r="D270" s="125">
        <f>SUM(C271:C273)</f>
        <v>0</v>
      </c>
      <c r="E270" s="125">
        <f>D270/B271</f>
        <v>0</v>
      </c>
      <c r="F270" s="125"/>
      <c r="H270" s="118"/>
      <c r="I270" s="118"/>
    </row>
    <row r="271" spans="1:9" x14ac:dyDescent="0.5">
      <c r="A271" s="2" t="s">
        <v>186</v>
      </c>
      <c r="B271" s="47">
        <v>2</v>
      </c>
      <c r="C271" s="82"/>
      <c r="D271" s="125"/>
      <c r="E271" s="125"/>
      <c r="F271" s="125"/>
      <c r="H271" s="118"/>
    </row>
    <row r="272" spans="1:9" x14ac:dyDescent="0.5">
      <c r="A272" s="2" t="s">
        <v>189</v>
      </c>
      <c r="B272" s="47">
        <v>1</v>
      </c>
      <c r="C272" s="82"/>
      <c r="D272" s="125"/>
      <c r="E272" s="125"/>
      <c r="F272" s="125"/>
    </row>
    <row r="273" spans="1:8" x14ac:dyDescent="0.5">
      <c r="A273" s="2" t="s">
        <v>185</v>
      </c>
      <c r="B273" s="47">
        <v>0</v>
      </c>
      <c r="C273" s="82"/>
      <c r="D273" s="125"/>
      <c r="E273" s="125"/>
      <c r="F273" s="125"/>
    </row>
    <row r="274" spans="1:8" x14ac:dyDescent="0.5">
      <c r="A274" s="67" t="s">
        <v>191</v>
      </c>
      <c r="B274" s="66"/>
      <c r="C274" s="89"/>
      <c r="D274" s="125">
        <f>SUM(C275:C277)</f>
        <v>0</v>
      </c>
      <c r="E274" s="125">
        <f>D274/B275</f>
        <v>0</v>
      </c>
      <c r="F274" s="125"/>
    </row>
    <row r="275" spans="1:8" x14ac:dyDescent="0.5">
      <c r="A275" s="2" t="s">
        <v>190</v>
      </c>
      <c r="B275" s="47">
        <v>2</v>
      </c>
      <c r="C275" s="82"/>
      <c r="D275" s="125"/>
      <c r="E275" s="125"/>
      <c r="F275" s="125"/>
    </row>
    <row r="276" spans="1:8" x14ac:dyDescent="0.5">
      <c r="A276" s="2" t="s">
        <v>189</v>
      </c>
      <c r="B276" s="47">
        <v>1</v>
      </c>
      <c r="C276" s="82"/>
      <c r="D276" s="125"/>
      <c r="E276" s="125"/>
      <c r="F276" s="125"/>
    </row>
    <row r="277" spans="1:8" x14ac:dyDescent="0.5">
      <c r="A277" s="2" t="s">
        <v>185</v>
      </c>
      <c r="B277" s="47">
        <v>0</v>
      </c>
      <c r="C277" s="82"/>
      <c r="D277" s="125"/>
      <c r="E277" s="125"/>
      <c r="F277" s="125"/>
    </row>
    <row r="278" spans="1:8" x14ac:dyDescent="0.5">
      <c r="A278" s="67" t="s">
        <v>192</v>
      </c>
      <c r="B278" s="66"/>
      <c r="C278" s="89"/>
      <c r="D278" s="125">
        <f>SUM(C279:C280)</f>
        <v>0</v>
      </c>
      <c r="E278" s="125">
        <f>D278/B279</f>
        <v>0</v>
      </c>
      <c r="F278" s="125"/>
    </row>
    <row r="279" spans="1:8" x14ac:dyDescent="0.5">
      <c r="A279" s="2" t="s">
        <v>162</v>
      </c>
      <c r="B279" s="47">
        <v>1</v>
      </c>
      <c r="C279" s="82"/>
      <c r="D279" s="125"/>
      <c r="E279" s="125"/>
      <c r="F279" s="125"/>
    </row>
    <row r="280" spans="1:8" x14ac:dyDescent="0.5">
      <c r="A280" s="2" t="s">
        <v>193</v>
      </c>
      <c r="B280" s="47">
        <v>0</v>
      </c>
      <c r="C280" s="82"/>
      <c r="D280" s="125"/>
      <c r="E280" s="125"/>
      <c r="F280" s="125"/>
    </row>
    <row r="281" spans="1:8" x14ac:dyDescent="0.5">
      <c r="A281" s="67" t="s">
        <v>195</v>
      </c>
      <c r="B281" s="66"/>
      <c r="C281" s="89"/>
      <c r="D281" s="125">
        <f>SUM(C282:C284)</f>
        <v>0</v>
      </c>
      <c r="E281" s="125">
        <f>D281/B282</f>
        <v>0</v>
      </c>
      <c r="F281" s="125"/>
    </row>
    <row r="282" spans="1:8" x14ac:dyDescent="0.5">
      <c r="A282" s="2" t="s">
        <v>206</v>
      </c>
      <c r="B282" s="47">
        <v>2</v>
      </c>
      <c r="C282" s="82"/>
      <c r="D282" s="125"/>
      <c r="E282" s="125"/>
      <c r="F282" s="125"/>
      <c r="G282" s="118"/>
      <c r="H282" s="118"/>
    </row>
    <row r="283" spans="1:8" x14ac:dyDescent="0.5">
      <c r="A283" s="2" t="s">
        <v>207</v>
      </c>
      <c r="B283" s="47">
        <v>1</v>
      </c>
      <c r="C283" s="82"/>
      <c r="D283" s="125"/>
      <c r="E283" s="125"/>
      <c r="F283" s="125"/>
      <c r="G283" s="118"/>
      <c r="H283" s="118"/>
    </row>
    <row r="284" spans="1:8" x14ac:dyDescent="0.5">
      <c r="A284" s="2" t="s">
        <v>208</v>
      </c>
      <c r="B284" s="47">
        <v>0</v>
      </c>
      <c r="C284" s="82"/>
      <c r="D284" s="125"/>
      <c r="E284" s="125"/>
      <c r="F284" s="125"/>
    </row>
    <row r="285" spans="1:8" x14ac:dyDescent="0.5">
      <c r="A285" s="67" t="s">
        <v>196</v>
      </c>
      <c r="B285" s="66"/>
      <c r="C285" s="89"/>
      <c r="D285" s="125">
        <f>SUM(C286:C287)</f>
        <v>0</v>
      </c>
      <c r="E285" s="125">
        <f>D285/B286</f>
        <v>0</v>
      </c>
      <c r="F285" s="125"/>
    </row>
    <row r="286" spans="1:8" x14ac:dyDescent="0.5">
      <c r="A286" s="2" t="s">
        <v>162</v>
      </c>
      <c r="B286" s="47">
        <v>1</v>
      </c>
      <c r="C286" s="82"/>
      <c r="D286" s="125"/>
      <c r="E286" s="125"/>
      <c r="F286" s="125"/>
    </row>
    <row r="287" spans="1:8" x14ac:dyDescent="0.5">
      <c r="A287" s="2" t="s">
        <v>193</v>
      </c>
      <c r="B287" s="47">
        <v>0</v>
      </c>
      <c r="C287" s="82"/>
      <c r="D287" s="125"/>
      <c r="E287" s="125"/>
      <c r="F287" s="125"/>
    </row>
    <row r="288" spans="1:8" x14ac:dyDescent="0.5">
      <c r="A288" s="67" t="s">
        <v>194</v>
      </c>
      <c r="B288" s="66"/>
      <c r="C288" s="89"/>
      <c r="D288" s="125">
        <f>SUM(C289:C290)</f>
        <v>0</v>
      </c>
      <c r="E288" s="125">
        <f>D288/B289</f>
        <v>0</v>
      </c>
      <c r="F288" s="125"/>
    </row>
    <row r="289" spans="1:6" x14ac:dyDescent="0.5">
      <c r="A289" s="2" t="s">
        <v>162</v>
      </c>
      <c r="B289" s="47">
        <v>1</v>
      </c>
      <c r="C289" s="82"/>
      <c r="D289" s="125"/>
      <c r="E289" s="125"/>
      <c r="F289" s="125"/>
    </row>
    <row r="290" spans="1:6" x14ac:dyDescent="0.5">
      <c r="A290" s="2" t="s">
        <v>193</v>
      </c>
      <c r="B290" s="47">
        <v>0</v>
      </c>
      <c r="C290" s="82"/>
      <c r="D290" s="125"/>
      <c r="E290" s="125"/>
      <c r="F290" s="125"/>
    </row>
    <row r="291" spans="1:6" x14ac:dyDescent="0.5">
      <c r="A291" s="67" t="s">
        <v>277</v>
      </c>
      <c r="B291" s="66"/>
      <c r="C291" s="89"/>
      <c r="D291" s="125">
        <f>SUM(C292:C293)</f>
        <v>0</v>
      </c>
      <c r="E291" s="125">
        <f>D291/B292</f>
        <v>0</v>
      </c>
      <c r="F291" s="125"/>
    </row>
    <row r="292" spans="1:6" x14ac:dyDescent="0.5">
      <c r="A292" s="2" t="s">
        <v>162</v>
      </c>
      <c r="B292" s="47">
        <v>1</v>
      </c>
      <c r="C292" s="82"/>
      <c r="D292" s="125"/>
      <c r="E292" s="125"/>
      <c r="F292" s="125"/>
    </row>
    <row r="293" spans="1:6" x14ac:dyDescent="0.5">
      <c r="A293" s="2" t="s">
        <v>193</v>
      </c>
      <c r="B293" s="47">
        <v>0</v>
      </c>
      <c r="C293" s="82"/>
      <c r="D293" s="125"/>
      <c r="E293" s="125"/>
      <c r="F293" s="125"/>
    </row>
    <row r="294" spans="1:6" ht="25.7" x14ac:dyDescent="0.85">
      <c r="A294" s="68" t="s">
        <v>209</v>
      </c>
      <c r="B294" s="108" t="s">
        <v>1</v>
      </c>
      <c r="C294" s="108" t="s">
        <v>2</v>
      </c>
      <c r="D294" s="125">
        <f>SUM(E295,E343,E363)</f>
        <v>0</v>
      </c>
      <c r="E294" s="125">
        <f>D294/3</f>
        <v>0</v>
      </c>
      <c r="F294" s="125"/>
    </row>
    <row r="295" spans="1:6" ht="15.7" x14ac:dyDescent="0.55000000000000004">
      <c r="A295" s="69" t="s">
        <v>210</v>
      </c>
      <c r="B295" s="70"/>
      <c r="C295" s="73">
        <f>D295/11</f>
        <v>0</v>
      </c>
      <c r="D295" s="125">
        <f>SUM(E296:E342)</f>
        <v>0</v>
      </c>
      <c r="E295" s="125">
        <f>D295/11</f>
        <v>0</v>
      </c>
      <c r="F295" s="125"/>
    </row>
    <row r="296" spans="1:6" x14ac:dyDescent="0.5">
      <c r="A296" s="71" t="s">
        <v>211</v>
      </c>
      <c r="B296" s="72"/>
      <c r="C296" s="72"/>
      <c r="D296" s="125">
        <f>SUM(C297:C300)</f>
        <v>0</v>
      </c>
      <c r="E296" s="125">
        <f>D296/B297</f>
        <v>0</v>
      </c>
      <c r="F296" s="125">
        <v>66</v>
      </c>
    </row>
    <row r="297" spans="1:6" x14ac:dyDescent="0.5">
      <c r="A297" s="21" t="s">
        <v>314</v>
      </c>
      <c r="B297" s="47">
        <v>3</v>
      </c>
      <c r="C297" s="82"/>
      <c r="D297" s="125"/>
      <c r="E297" s="125"/>
      <c r="F297" s="125"/>
    </row>
    <row r="298" spans="1:6" x14ac:dyDescent="0.5">
      <c r="A298" s="21" t="s">
        <v>315</v>
      </c>
      <c r="B298" s="47">
        <v>2</v>
      </c>
      <c r="C298" s="82"/>
      <c r="D298" s="125"/>
      <c r="E298" s="125"/>
      <c r="F298" s="125"/>
    </row>
    <row r="299" spans="1:6" x14ac:dyDescent="0.5">
      <c r="A299" s="21" t="s">
        <v>213</v>
      </c>
      <c r="B299" s="47">
        <v>1</v>
      </c>
      <c r="C299" s="82"/>
      <c r="D299" s="125"/>
      <c r="E299" s="125"/>
      <c r="F299" s="125"/>
    </row>
    <row r="300" spans="1:6" x14ac:dyDescent="0.5">
      <c r="A300" s="4" t="s">
        <v>159</v>
      </c>
      <c r="B300" s="47">
        <v>0</v>
      </c>
      <c r="C300" s="82"/>
      <c r="D300" s="125"/>
      <c r="E300" s="125"/>
      <c r="F300" s="125"/>
    </row>
    <row r="301" spans="1:6" x14ac:dyDescent="0.5">
      <c r="A301" s="71" t="s">
        <v>214</v>
      </c>
      <c r="B301" s="72"/>
      <c r="C301" s="106"/>
      <c r="D301" s="125">
        <f>SUM(C302:C304)</f>
        <v>0</v>
      </c>
      <c r="E301" s="125">
        <f>D301/B302</f>
        <v>0</v>
      </c>
      <c r="F301" s="125"/>
    </row>
    <row r="302" spans="1:6" x14ac:dyDescent="0.5">
      <c r="A302" s="21" t="s">
        <v>273</v>
      </c>
      <c r="B302" s="47">
        <v>3</v>
      </c>
      <c r="C302" s="82"/>
      <c r="D302" s="125"/>
      <c r="E302" s="125"/>
      <c r="F302" s="125"/>
    </row>
    <row r="303" spans="1:6" x14ac:dyDescent="0.5">
      <c r="A303" s="21" t="s">
        <v>310</v>
      </c>
      <c r="B303" s="47">
        <v>2</v>
      </c>
      <c r="C303" s="82"/>
      <c r="D303" s="125"/>
      <c r="E303" s="125"/>
      <c r="F303" s="125"/>
    </row>
    <row r="304" spans="1:6" x14ac:dyDescent="0.5">
      <c r="A304" s="21" t="s">
        <v>44</v>
      </c>
      <c r="B304" s="47">
        <v>1</v>
      </c>
      <c r="C304" s="82"/>
      <c r="D304" s="125"/>
      <c r="E304" s="125"/>
      <c r="F304" s="125"/>
    </row>
    <row r="305" spans="1:6" x14ac:dyDescent="0.5">
      <c r="A305" s="71" t="s">
        <v>212</v>
      </c>
      <c r="B305" s="72"/>
      <c r="C305" s="106"/>
      <c r="D305" s="125">
        <f>SUM(C306:C309)</f>
        <v>0</v>
      </c>
      <c r="E305" s="125">
        <f>D305/B306</f>
        <v>0</v>
      </c>
      <c r="F305" s="125"/>
    </row>
    <row r="306" spans="1:6" x14ac:dyDescent="0.5">
      <c r="A306" s="21" t="s">
        <v>314</v>
      </c>
      <c r="B306" s="47">
        <v>3</v>
      </c>
      <c r="C306" s="82"/>
      <c r="D306" s="125"/>
      <c r="E306" s="125"/>
      <c r="F306" s="125"/>
    </row>
    <row r="307" spans="1:6" x14ac:dyDescent="0.5">
      <c r="A307" s="21" t="s">
        <v>315</v>
      </c>
      <c r="B307" s="47">
        <v>2</v>
      </c>
      <c r="C307" s="82"/>
      <c r="D307" s="125"/>
      <c r="E307" s="125"/>
      <c r="F307" s="125"/>
    </row>
    <row r="308" spans="1:6" x14ac:dyDescent="0.5">
      <c r="A308" s="21" t="s">
        <v>179</v>
      </c>
      <c r="B308" s="47">
        <v>1</v>
      </c>
      <c r="C308" s="82"/>
      <c r="D308" s="125"/>
      <c r="E308" s="125"/>
      <c r="F308" s="125"/>
    </row>
    <row r="309" spans="1:6" x14ac:dyDescent="0.5">
      <c r="A309" s="4" t="s">
        <v>316</v>
      </c>
      <c r="B309" s="47">
        <v>0</v>
      </c>
      <c r="C309" s="82"/>
      <c r="D309" s="125"/>
      <c r="E309" s="125"/>
      <c r="F309" s="125"/>
    </row>
    <row r="310" spans="1:6" x14ac:dyDescent="0.5">
      <c r="A310" s="71" t="s">
        <v>215</v>
      </c>
      <c r="B310" s="72"/>
      <c r="C310" s="106"/>
      <c r="D310" s="125">
        <f>SUM(C311:C314)</f>
        <v>0</v>
      </c>
      <c r="E310" s="125">
        <f>D310/B311</f>
        <v>0</v>
      </c>
      <c r="F310" s="125"/>
    </row>
    <row r="311" spans="1:6" x14ac:dyDescent="0.5">
      <c r="A311" s="21" t="s">
        <v>273</v>
      </c>
      <c r="B311" s="47">
        <v>3</v>
      </c>
      <c r="C311" s="82"/>
      <c r="D311" s="125"/>
      <c r="E311" s="125"/>
      <c r="F311" s="125"/>
    </row>
    <row r="312" spans="1:6" x14ac:dyDescent="0.5">
      <c r="A312" s="21" t="s">
        <v>310</v>
      </c>
      <c r="B312" s="47">
        <v>2</v>
      </c>
      <c r="C312" s="82"/>
      <c r="D312" s="125"/>
      <c r="E312" s="125"/>
      <c r="F312" s="125"/>
    </row>
    <row r="313" spans="1:6" x14ac:dyDescent="0.5">
      <c r="A313" s="21" t="s">
        <v>44</v>
      </c>
      <c r="B313" s="47">
        <v>1</v>
      </c>
      <c r="C313" s="82"/>
      <c r="D313" s="125"/>
      <c r="E313" s="125"/>
      <c r="F313" s="125"/>
    </row>
    <row r="314" spans="1:6" x14ac:dyDescent="0.5">
      <c r="A314" s="4" t="s">
        <v>316</v>
      </c>
      <c r="B314" s="47">
        <v>0</v>
      </c>
      <c r="C314" s="82"/>
      <c r="D314" s="125"/>
      <c r="E314" s="125"/>
      <c r="F314" s="125"/>
    </row>
    <row r="315" spans="1:6" x14ac:dyDescent="0.5">
      <c r="A315" s="71" t="s">
        <v>216</v>
      </c>
      <c r="B315" s="72"/>
      <c r="C315" s="106"/>
      <c r="D315" s="125">
        <f>SUM(C316:C319)</f>
        <v>0</v>
      </c>
      <c r="E315" s="125">
        <f>D315/B316</f>
        <v>0</v>
      </c>
      <c r="F315" s="125"/>
    </row>
    <row r="316" spans="1:6" x14ac:dyDescent="0.5">
      <c r="A316" s="20" t="s">
        <v>218</v>
      </c>
      <c r="B316" s="47">
        <v>3</v>
      </c>
      <c r="C316" s="82"/>
      <c r="D316" s="125"/>
      <c r="E316" s="125"/>
      <c r="F316" s="125"/>
    </row>
    <row r="317" spans="1:6" x14ac:dyDescent="0.5">
      <c r="A317" s="20" t="s">
        <v>219</v>
      </c>
      <c r="B317" s="47">
        <v>2</v>
      </c>
      <c r="C317" s="82"/>
      <c r="D317" s="125"/>
      <c r="E317" s="125"/>
      <c r="F317" s="125"/>
    </row>
    <row r="318" spans="1:6" x14ac:dyDescent="0.5">
      <c r="A318" s="4" t="s">
        <v>220</v>
      </c>
      <c r="B318" s="47">
        <v>1</v>
      </c>
      <c r="C318" s="82"/>
      <c r="D318" s="125"/>
      <c r="E318" s="125"/>
      <c r="F318" s="125"/>
    </row>
    <row r="319" spans="1:6" x14ac:dyDescent="0.5">
      <c r="A319" s="4" t="s">
        <v>161</v>
      </c>
      <c r="B319" s="47">
        <v>0</v>
      </c>
      <c r="C319" s="82"/>
      <c r="D319" s="125"/>
      <c r="E319" s="125"/>
      <c r="F319" s="125"/>
    </row>
    <row r="320" spans="1:6" x14ac:dyDescent="0.5">
      <c r="A320" s="71" t="s">
        <v>217</v>
      </c>
      <c r="B320" s="72"/>
      <c r="C320" s="106"/>
      <c r="D320" s="125">
        <f>SUM(C321:C324)</f>
        <v>0</v>
      </c>
      <c r="E320" s="125">
        <f>D320/B321</f>
        <v>0</v>
      </c>
      <c r="F320" s="125"/>
    </row>
    <row r="321" spans="1:6" x14ac:dyDescent="0.5">
      <c r="A321" s="4" t="s">
        <v>221</v>
      </c>
      <c r="B321" s="47">
        <v>3</v>
      </c>
      <c r="C321" s="82"/>
      <c r="D321" s="125"/>
      <c r="E321" s="125"/>
      <c r="F321" s="125"/>
    </row>
    <row r="322" spans="1:6" x14ac:dyDescent="0.5">
      <c r="A322" s="4" t="s">
        <v>222</v>
      </c>
      <c r="B322" s="47">
        <v>2</v>
      </c>
      <c r="C322" s="82"/>
      <c r="D322" s="125"/>
      <c r="E322" s="125"/>
      <c r="F322" s="125"/>
    </row>
    <row r="323" spans="1:6" x14ac:dyDescent="0.5">
      <c r="A323" s="4" t="s">
        <v>223</v>
      </c>
      <c r="B323" s="47">
        <v>1</v>
      </c>
      <c r="C323" s="82"/>
      <c r="D323" s="125"/>
      <c r="E323" s="125"/>
      <c r="F323" s="125"/>
    </row>
    <row r="324" spans="1:6" x14ac:dyDescent="0.5">
      <c r="A324" s="4" t="s">
        <v>317</v>
      </c>
      <c r="B324" s="47">
        <v>0</v>
      </c>
      <c r="C324" s="82"/>
      <c r="D324" s="125"/>
      <c r="E324" s="125"/>
      <c r="F324" s="125"/>
    </row>
    <row r="325" spans="1:6" ht="28.7" x14ac:dyDescent="0.5">
      <c r="A325" s="71" t="s">
        <v>224</v>
      </c>
      <c r="B325" s="72"/>
      <c r="C325" s="106"/>
      <c r="D325" s="125">
        <f>SUM(C326:C328)</f>
        <v>0</v>
      </c>
      <c r="E325" s="125">
        <f>D325/B326</f>
        <v>0</v>
      </c>
      <c r="F325" s="125"/>
    </row>
    <row r="326" spans="1:6" x14ac:dyDescent="0.5">
      <c r="A326" s="20" t="s">
        <v>225</v>
      </c>
      <c r="B326" s="47">
        <v>2</v>
      </c>
      <c r="C326" s="82"/>
      <c r="D326" s="125"/>
      <c r="E326" s="125"/>
      <c r="F326" s="125"/>
    </row>
    <row r="327" spans="1:6" x14ac:dyDescent="0.5">
      <c r="A327" s="20" t="s">
        <v>226</v>
      </c>
      <c r="B327" s="47">
        <v>1</v>
      </c>
      <c r="C327" s="82"/>
      <c r="D327" s="125"/>
      <c r="E327" s="125"/>
      <c r="F327" s="125"/>
    </row>
    <row r="328" spans="1:6" x14ac:dyDescent="0.5">
      <c r="A328" s="4" t="s">
        <v>227</v>
      </c>
      <c r="B328" s="47">
        <v>0</v>
      </c>
      <c r="C328" s="82"/>
      <c r="D328" s="125"/>
      <c r="E328" s="125"/>
      <c r="F328" s="125"/>
    </row>
    <row r="329" spans="1:6" x14ac:dyDescent="0.5">
      <c r="A329" s="71" t="s">
        <v>228</v>
      </c>
      <c r="B329" s="72"/>
      <c r="C329" s="106"/>
      <c r="D329" s="125">
        <f>SUM(C330:C332)</f>
        <v>0</v>
      </c>
      <c r="E329" s="125">
        <f>D329/B330</f>
        <v>0</v>
      </c>
      <c r="F329" s="125"/>
    </row>
    <row r="330" spans="1:6" x14ac:dyDescent="0.5">
      <c r="A330" s="21" t="s">
        <v>314</v>
      </c>
      <c r="B330" s="47">
        <v>2</v>
      </c>
      <c r="C330" s="82"/>
      <c r="D330" s="125"/>
      <c r="E330" s="125"/>
      <c r="F330" s="125"/>
    </row>
    <row r="331" spans="1:6" x14ac:dyDescent="0.5">
      <c r="A331" s="21" t="s">
        <v>315</v>
      </c>
      <c r="B331" s="47">
        <v>1</v>
      </c>
      <c r="C331" s="82"/>
      <c r="D331" s="125"/>
      <c r="E331" s="125"/>
      <c r="F331" s="125"/>
    </row>
    <row r="332" spans="1:6" x14ac:dyDescent="0.5">
      <c r="A332" s="21" t="s">
        <v>179</v>
      </c>
      <c r="B332" s="47">
        <v>0</v>
      </c>
      <c r="C332" s="82"/>
      <c r="D332" s="125"/>
      <c r="E332" s="125"/>
      <c r="F332" s="125"/>
    </row>
    <row r="333" spans="1:6" x14ac:dyDescent="0.5">
      <c r="A333" s="71" t="s">
        <v>229</v>
      </c>
      <c r="B333" s="72"/>
      <c r="C333" s="106"/>
      <c r="D333" s="125">
        <f>SUM(C334:C336)</f>
        <v>0</v>
      </c>
      <c r="E333" s="125">
        <f>D333/B334</f>
        <v>0</v>
      </c>
      <c r="F333" s="125"/>
    </row>
    <row r="334" spans="1:6" x14ac:dyDescent="0.5">
      <c r="A334" s="21" t="s">
        <v>273</v>
      </c>
      <c r="B334" s="47">
        <v>2</v>
      </c>
      <c r="C334" s="82"/>
      <c r="D334" s="125"/>
      <c r="E334" s="125"/>
      <c r="F334" s="125"/>
    </row>
    <row r="335" spans="1:6" x14ac:dyDescent="0.5">
      <c r="A335" s="21" t="s">
        <v>43</v>
      </c>
      <c r="B335" s="47">
        <v>1</v>
      </c>
      <c r="C335" s="82"/>
      <c r="D335" s="125"/>
      <c r="E335" s="125"/>
      <c r="F335" s="125"/>
    </row>
    <row r="336" spans="1:6" x14ac:dyDescent="0.5">
      <c r="A336" s="21" t="s">
        <v>44</v>
      </c>
      <c r="B336" s="47">
        <v>0</v>
      </c>
      <c r="C336" s="82"/>
      <c r="D336" s="125"/>
      <c r="E336" s="125"/>
      <c r="F336" s="125"/>
    </row>
    <row r="337" spans="1:6" x14ac:dyDescent="0.5">
      <c r="A337" s="109" t="s">
        <v>230</v>
      </c>
      <c r="B337" s="72"/>
      <c r="C337" s="106"/>
      <c r="D337" s="125">
        <f>SUM(C338:C339)</f>
        <v>0</v>
      </c>
      <c r="E337" s="125">
        <f>D337/B338</f>
        <v>0</v>
      </c>
      <c r="F337" s="125"/>
    </row>
    <row r="338" spans="1:6" x14ac:dyDescent="0.5">
      <c r="A338" s="20" t="s">
        <v>162</v>
      </c>
      <c r="B338" s="47">
        <v>2</v>
      </c>
      <c r="C338" s="82"/>
      <c r="D338" s="125"/>
      <c r="E338" s="125"/>
      <c r="F338" s="125"/>
    </row>
    <row r="339" spans="1:6" x14ac:dyDescent="0.5">
      <c r="A339" s="20" t="s">
        <v>193</v>
      </c>
      <c r="B339" s="47">
        <v>0</v>
      </c>
      <c r="C339" s="82"/>
      <c r="D339" s="125"/>
      <c r="E339" s="125"/>
      <c r="F339" s="125"/>
    </row>
    <row r="340" spans="1:6" x14ac:dyDescent="0.5">
      <c r="A340" s="71" t="s">
        <v>231</v>
      </c>
      <c r="B340" s="72"/>
      <c r="C340" s="106"/>
      <c r="D340" s="125">
        <f>SUM(C341:C342)</f>
        <v>0</v>
      </c>
      <c r="E340" s="125">
        <f>D340/B341</f>
        <v>0</v>
      </c>
      <c r="F340" s="125"/>
    </row>
    <row r="341" spans="1:6" x14ac:dyDescent="0.5">
      <c r="A341" s="20" t="s">
        <v>162</v>
      </c>
      <c r="B341" s="47">
        <v>2</v>
      </c>
      <c r="C341" s="82"/>
      <c r="D341" s="125"/>
      <c r="E341" s="125"/>
      <c r="F341" s="125"/>
    </row>
    <row r="342" spans="1:6" x14ac:dyDescent="0.5">
      <c r="A342" s="20" t="s">
        <v>193</v>
      </c>
      <c r="B342" s="47">
        <v>0</v>
      </c>
      <c r="C342" s="82"/>
      <c r="D342" s="125"/>
      <c r="E342" s="125"/>
      <c r="F342" s="125"/>
    </row>
    <row r="343" spans="1:6" ht="15.7" x14ac:dyDescent="0.55000000000000004">
      <c r="A343" s="69" t="s">
        <v>232</v>
      </c>
      <c r="B343" s="70"/>
      <c r="C343" s="73">
        <f>D343/5</f>
        <v>0</v>
      </c>
      <c r="D343" s="125">
        <f>SUM(E344:E361)</f>
        <v>0</v>
      </c>
      <c r="E343" s="125">
        <f>D343/5</f>
        <v>0</v>
      </c>
      <c r="F343" s="125"/>
    </row>
    <row r="344" spans="1:6" x14ac:dyDescent="0.5">
      <c r="A344" s="71" t="s">
        <v>233</v>
      </c>
      <c r="B344" s="72"/>
      <c r="C344" s="72"/>
      <c r="D344" s="125">
        <f>SUM(C345:C348)</f>
        <v>0</v>
      </c>
      <c r="E344" s="125">
        <f>D344/B345</f>
        <v>0</v>
      </c>
      <c r="F344" s="125">
        <v>77</v>
      </c>
    </row>
    <row r="345" spans="1:6" x14ac:dyDescent="0.5">
      <c r="A345" s="20" t="s">
        <v>235</v>
      </c>
      <c r="B345" s="47">
        <v>3</v>
      </c>
      <c r="C345" s="82"/>
      <c r="D345" s="125"/>
      <c r="E345" s="125"/>
      <c r="F345" s="125"/>
    </row>
    <row r="346" spans="1:6" x14ac:dyDescent="0.5">
      <c r="A346" s="20" t="s">
        <v>236</v>
      </c>
      <c r="B346" s="47">
        <v>2</v>
      </c>
      <c r="C346" s="82"/>
      <c r="D346" s="125"/>
      <c r="E346" s="125"/>
      <c r="F346" s="125"/>
    </row>
    <row r="347" spans="1:6" x14ac:dyDescent="0.5">
      <c r="A347" s="4" t="s">
        <v>237</v>
      </c>
      <c r="B347" s="47">
        <v>1</v>
      </c>
      <c r="C347" s="82"/>
      <c r="D347" s="125"/>
      <c r="E347" s="125"/>
      <c r="F347" s="125"/>
    </row>
    <row r="348" spans="1:6" x14ac:dyDescent="0.5">
      <c r="A348" s="4" t="s">
        <v>318</v>
      </c>
      <c r="B348" s="47">
        <v>0</v>
      </c>
      <c r="C348" s="82"/>
      <c r="D348" s="125"/>
      <c r="E348" s="125"/>
      <c r="F348" s="125"/>
    </row>
    <row r="349" spans="1:6" x14ac:dyDescent="0.5">
      <c r="A349" s="71" t="s">
        <v>234</v>
      </c>
      <c r="B349" s="72"/>
      <c r="C349" s="106"/>
      <c r="D349" s="125">
        <f>SUM(C350:C351)</f>
        <v>0</v>
      </c>
      <c r="E349" s="125">
        <f>D349/B350</f>
        <v>0</v>
      </c>
      <c r="F349" s="125"/>
    </row>
    <row r="350" spans="1:6" x14ac:dyDescent="0.5">
      <c r="A350" s="20" t="s">
        <v>162</v>
      </c>
      <c r="B350" s="47">
        <v>3</v>
      </c>
      <c r="C350" s="82"/>
      <c r="D350" s="125"/>
      <c r="E350" s="125"/>
      <c r="F350" s="125"/>
    </row>
    <row r="351" spans="1:6" x14ac:dyDescent="0.5">
      <c r="A351" s="20" t="s">
        <v>193</v>
      </c>
      <c r="B351" s="101">
        <v>0</v>
      </c>
      <c r="C351" s="82"/>
      <c r="D351" s="125"/>
      <c r="E351" s="125"/>
      <c r="F351" s="125"/>
    </row>
    <row r="352" spans="1:6" x14ac:dyDescent="0.5">
      <c r="A352" s="71" t="s">
        <v>238</v>
      </c>
      <c r="B352" s="105"/>
      <c r="C352" s="106"/>
      <c r="D352" s="125">
        <f>SUM(C353:C354)</f>
        <v>0</v>
      </c>
      <c r="E352" s="125">
        <f>D352/B353</f>
        <v>0</v>
      </c>
      <c r="F352" s="125"/>
    </row>
    <row r="353" spans="1:6" x14ac:dyDescent="0.5">
      <c r="A353" s="20" t="s">
        <v>162</v>
      </c>
      <c r="B353" s="101">
        <v>2</v>
      </c>
      <c r="C353" s="82"/>
      <c r="D353" s="125"/>
      <c r="E353" s="125"/>
      <c r="F353" s="125"/>
    </row>
    <row r="354" spans="1:6" x14ac:dyDescent="0.5">
      <c r="A354" s="20" t="s">
        <v>193</v>
      </c>
      <c r="B354" s="101">
        <v>0</v>
      </c>
      <c r="C354" s="82"/>
      <c r="D354" s="125"/>
      <c r="E354" s="125"/>
      <c r="F354" s="125"/>
    </row>
    <row r="355" spans="1:6" ht="28.7" x14ac:dyDescent="0.5">
      <c r="A355" s="71" t="s">
        <v>239</v>
      </c>
      <c r="B355" s="72"/>
      <c r="C355" s="106"/>
      <c r="D355" s="125">
        <f>SUM(C356:C358)</f>
        <v>0</v>
      </c>
      <c r="E355" s="125">
        <f>D355/B356</f>
        <v>0</v>
      </c>
      <c r="F355" s="125"/>
    </row>
    <row r="356" spans="1:6" x14ac:dyDescent="0.5">
      <c r="A356" s="20" t="s">
        <v>240</v>
      </c>
      <c r="B356" s="47">
        <v>2</v>
      </c>
      <c r="C356" s="82"/>
      <c r="D356" s="125"/>
      <c r="E356" s="125"/>
      <c r="F356" s="125"/>
    </row>
    <row r="357" spans="1:6" x14ac:dyDescent="0.5">
      <c r="A357" s="20" t="s">
        <v>241</v>
      </c>
      <c r="B357" s="47">
        <v>1</v>
      </c>
      <c r="C357" s="82"/>
      <c r="D357" s="125"/>
      <c r="E357" s="125"/>
      <c r="F357" s="125"/>
    </row>
    <row r="358" spans="1:6" x14ac:dyDescent="0.5">
      <c r="A358" s="4" t="s">
        <v>227</v>
      </c>
      <c r="B358" s="47">
        <v>0</v>
      </c>
      <c r="C358" s="82"/>
      <c r="D358" s="125"/>
      <c r="E358" s="125"/>
      <c r="F358" s="125"/>
    </row>
    <row r="359" spans="1:6" x14ac:dyDescent="0.5">
      <c r="A359" s="71" t="s">
        <v>242</v>
      </c>
      <c r="B359" s="72"/>
      <c r="C359" s="106"/>
      <c r="D359" s="125">
        <f>SUM(C360:C362)</f>
        <v>0</v>
      </c>
      <c r="E359" s="125">
        <f>D359/B360</f>
        <v>0</v>
      </c>
      <c r="F359" s="125"/>
    </row>
    <row r="360" spans="1:6" x14ac:dyDescent="0.5">
      <c r="A360" s="104" t="s">
        <v>243</v>
      </c>
      <c r="B360" s="47">
        <v>2</v>
      </c>
      <c r="C360" s="82"/>
      <c r="D360" s="125"/>
      <c r="E360" s="125"/>
      <c r="F360" s="125"/>
    </row>
    <row r="361" spans="1:6" x14ac:dyDescent="0.5">
      <c r="A361" s="104" t="s">
        <v>244</v>
      </c>
      <c r="B361" s="47">
        <v>1</v>
      </c>
      <c r="C361" s="82"/>
      <c r="D361" s="125"/>
      <c r="E361" s="125"/>
      <c r="F361" s="125"/>
    </row>
    <row r="362" spans="1:6" x14ac:dyDescent="0.5">
      <c r="A362" s="102" t="s">
        <v>245</v>
      </c>
      <c r="B362" s="47">
        <v>0</v>
      </c>
      <c r="C362" s="82"/>
      <c r="D362" s="125"/>
      <c r="E362" s="125"/>
      <c r="F362" s="125"/>
    </row>
    <row r="363" spans="1:6" ht="15.7" x14ac:dyDescent="0.55000000000000004">
      <c r="A363" s="69" t="s">
        <v>246</v>
      </c>
      <c r="B363" s="70"/>
      <c r="C363" s="73">
        <f>D363/5</f>
        <v>0</v>
      </c>
      <c r="D363" s="125">
        <f>SUM(E364:E382)</f>
        <v>0</v>
      </c>
      <c r="E363" s="125">
        <f>D363/5</f>
        <v>0</v>
      </c>
      <c r="F363" s="125"/>
    </row>
    <row r="364" spans="1:6" ht="28.7" x14ac:dyDescent="0.5">
      <c r="A364" s="71" t="s">
        <v>247</v>
      </c>
      <c r="B364" s="72"/>
      <c r="C364" s="72"/>
      <c r="D364" s="125">
        <f>SUM(C365:C368)</f>
        <v>0</v>
      </c>
      <c r="E364" s="125">
        <f>D364/B365</f>
        <v>0</v>
      </c>
      <c r="F364" s="125">
        <v>82</v>
      </c>
    </row>
    <row r="365" spans="1:6" x14ac:dyDescent="0.5">
      <c r="A365" s="21" t="s">
        <v>273</v>
      </c>
      <c r="B365" s="47">
        <v>3</v>
      </c>
      <c r="C365" s="82"/>
      <c r="D365" s="125"/>
      <c r="E365" s="125"/>
      <c r="F365" s="125"/>
    </row>
    <row r="366" spans="1:6" x14ac:dyDescent="0.5">
      <c r="A366" s="21" t="s">
        <v>310</v>
      </c>
      <c r="B366" s="47">
        <v>2</v>
      </c>
      <c r="C366" s="82"/>
      <c r="D366" s="125"/>
      <c r="E366" s="125"/>
      <c r="F366" s="125"/>
    </row>
    <row r="367" spans="1:6" x14ac:dyDescent="0.5">
      <c r="A367" s="21" t="s">
        <v>44</v>
      </c>
      <c r="B367" s="47">
        <v>1</v>
      </c>
      <c r="C367" s="82"/>
      <c r="D367" s="125"/>
      <c r="E367" s="125"/>
      <c r="F367" s="125"/>
    </row>
    <row r="368" spans="1:6" x14ac:dyDescent="0.5">
      <c r="A368" s="4" t="s">
        <v>160</v>
      </c>
      <c r="B368" s="47">
        <v>0</v>
      </c>
      <c r="C368" s="82"/>
      <c r="D368" s="125"/>
      <c r="E368" s="125"/>
      <c r="F368" s="125"/>
    </row>
    <row r="369" spans="1:6" x14ac:dyDescent="0.5">
      <c r="A369" s="71" t="s">
        <v>248</v>
      </c>
      <c r="B369" s="72"/>
      <c r="C369" s="106"/>
      <c r="D369" s="125">
        <f>SUM(C370:C372)</f>
        <v>0</v>
      </c>
      <c r="E369" s="125">
        <f>D369/B370</f>
        <v>0</v>
      </c>
      <c r="F369" s="125"/>
    </row>
    <row r="370" spans="1:6" x14ac:dyDescent="0.5">
      <c r="A370" s="104" t="s">
        <v>249</v>
      </c>
      <c r="B370" s="101">
        <v>2</v>
      </c>
      <c r="C370" s="82"/>
      <c r="D370" s="125"/>
      <c r="E370" s="125"/>
      <c r="F370" s="125"/>
    </row>
    <row r="371" spans="1:6" x14ac:dyDescent="0.5">
      <c r="A371" s="104" t="s">
        <v>319</v>
      </c>
      <c r="B371" s="101">
        <v>1</v>
      </c>
      <c r="C371" s="82"/>
      <c r="D371" s="125"/>
      <c r="E371" s="125"/>
      <c r="F371" s="125"/>
    </row>
    <row r="372" spans="1:6" x14ac:dyDescent="0.5">
      <c r="A372" s="104" t="s">
        <v>220</v>
      </c>
      <c r="B372" s="101">
        <v>0</v>
      </c>
      <c r="C372" s="82"/>
      <c r="D372" s="125"/>
      <c r="E372" s="125"/>
      <c r="F372" s="125"/>
    </row>
    <row r="373" spans="1:6" x14ac:dyDescent="0.5">
      <c r="A373" s="71" t="s">
        <v>250</v>
      </c>
      <c r="B373" s="72"/>
      <c r="C373" s="106"/>
      <c r="D373" s="125">
        <f>SUM(C374:C376)</f>
        <v>0</v>
      </c>
      <c r="E373" s="125">
        <f>D373/B374</f>
        <v>0</v>
      </c>
      <c r="F373" s="125"/>
    </row>
    <row r="374" spans="1:6" x14ac:dyDescent="0.5">
      <c r="A374" s="104" t="s">
        <v>320</v>
      </c>
      <c r="B374" s="101">
        <v>2</v>
      </c>
      <c r="C374" s="82"/>
      <c r="D374" s="125"/>
      <c r="E374" s="125"/>
      <c r="F374" s="125"/>
    </row>
    <row r="375" spans="1:6" x14ac:dyDescent="0.5">
      <c r="A375" s="104" t="s">
        <v>251</v>
      </c>
      <c r="B375" s="101">
        <v>1</v>
      </c>
      <c r="C375" s="82"/>
      <c r="D375" s="125"/>
      <c r="E375" s="125"/>
      <c r="F375" s="125"/>
    </row>
    <row r="376" spans="1:6" x14ac:dyDescent="0.5">
      <c r="A376" s="104" t="s">
        <v>220</v>
      </c>
      <c r="B376" s="101">
        <v>0</v>
      </c>
      <c r="C376" s="82"/>
      <c r="D376" s="125"/>
      <c r="E376" s="125"/>
      <c r="F376" s="125"/>
    </row>
    <row r="377" spans="1:6" ht="28.7" x14ac:dyDescent="0.5">
      <c r="A377" s="71" t="s">
        <v>252</v>
      </c>
      <c r="B377" s="72"/>
      <c r="C377" s="106"/>
      <c r="D377" s="125">
        <f>SUM(C378:C381)</f>
        <v>0</v>
      </c>
      <c r="E377" s="125">
        <f>D377/B378</f>
        <v>0</v>
      </c>
      <c r="F377" s="125"/>
    </row>
    <row r="378" spans="1:6" x14ac:dyDescent="0.5">
      <c r="A378" s="21" t="s">
        <v>273</v>
      </c>
      <c r="B378" s="47">
        <v>3</v>
      </c>
      <c r="C378" s="82"/>
      <c r="D378" s="125"/>
      <c r="E378" s="125"/>
      <c r="F378" s="125"/>
    </row>
    <row r="379" spans="1:6" x14ac:dyDescent="0.5">
      <c r="A379" s="21" t="s">
        <v>310</v>
      </c>
      <c r="B379" s="47">
        <v>2</v>
      </c>
      <c r="C379" s="82"/>
      <c r="D379" s="125"/>
      <c r="E379" s="125"/>
      <c r="F379" s="125"/>
    </row>
    <row r="380" spans="1:6" x14ac:dyDescent="0.5">
      <c r="A380" s="21" t="s">
        <v>44</v>
      </c>
      <c r="B380" s="47">
        <v>1</v>
      </c>
      <c r="C380" s="82"/>
      <c r="D380" s="125"/>
      <c r="E380" s="125"/>
      <c r="F380" s="125"/>
    </row>
    <row r="381" spans="1:6" x14ac:dyDescent="0.5">
      <c r="A381" s="4" t="s">
        <v>161</v>
      </c>
      <c r="B381" s="47">
        <v>0</v>
      </c>
      <c r="C381" s="82"/>
      <c r="D381" s="125"/>
      <c r="E381" s="125"/>
      <c r="F381" s="125"/>
    </row>
    <row r="382" spans="1:6" x14ac:dyDescent="0.5">
      <c r="A382" s="71" t="s">
        <v>253</v>
      </c>
      <c r="B382" s="72"/>
      <c r="C382" s="106"/>
      <c r="D382" s="125">
        <f>SUM(C383:C384)</f>
        <v>0</v>
      </c>
      <c r="E382" s="125">
        <f>D382/B383</f>
        <v>0</v>
      </c>
      <c r="F382" s="125">
        <v>86</v>
      </c>
    </row>
    <row r="383" spans="1:6" x14ac:dyDescent="0.5">
      <c r="A383" s="20" t="s">
        <v>162</v>
      </c>
      <c r="B383" s="47">
        <v>1</v>
      </c>
      <c r="C383" s="82"/>
      <c r="D383" s="118"/>
      <c r="E383" s="118"/>
    </row>
    <row r="384" spans="1:6" x14ac:dyDescent="0.5">
      <c r="A384" s="20" t="s">
        <v>163</v>
      </c>
      <c r="B384" s="47">
        <v>0</v>
      </c>
      <c r="C384" s="82"/>
      <c r="D384" s="118"/>
      <c r="E384" s="118"/>
    </row>
    <row r="385" spans="1:3" x14ac:dyDescent="0.5">
      <c r="A385" s="4"/>
      <c r="C385" s="47"/>
    </row>
    <row r="386" spans="1:3" x14ac:dyDescent="0.5">
      <c r="A386" s="20"/>
    </row>
    <row r="387" spans="1:3" x14ac:dyDescent="0.5">
      <c r="A387" s="20"/>
    </row>
    <row r="388" spans="1:3" x14ac:dyDescent="0.5">
      <c r="A388" s="4"/>
    </row>
    <row r="389" spans="1:3" x14ac:dyDescent="0.5">
      <c r="A389" s="4"/>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4"/>
  <sheetViews>
    <sheetView zoomScale="45" zoomScaleNormal="45" workbookViewId="0">
      <selection activeCell="B10" sqref="B10"/>
    </sheetView>
  </sheetViews>
  <sheetFormatPr baseColWidth="10" defaultRowHeight="14.35" x14ac:dyDescent="0.5"/>
  <cols>
    <col min="2" max="2" width="109.87890625" customWidth="1"/>
  </cols>
  <sheetData>
    <row r="1" spans="2:3" ht="20.7" x14ac:dyDescent="0.7">
      <c r="B1" s="79" t="s">
        <v>0</v>
      </c>
      <c r="C1" s="91">
        <f>RATING!$C$5</f>
        <v>0</v>
      </c>
    </row>
    <row r="2" spans="2:3" ht="20.7" x14ac:dyDescent="0.7">
      <c r="B2" s="79" t="s">
        <v>19</v>
      </c>
      <c r="C2" s="91">
        <f>RATING!$C$25</f>
        <v>0</v>
      </c>
    </row>
    <row r="3" spans="2:3" ht="20.7" x14ac:dyDescent="0.7">
      <c r="B3" s="79" t="s">
        <v>34</v>
      </c>
      <c r="C3" s="91">
        <f>RATING!$C$47</f>
        <v>0</v>
      </c>
    </row>
    <row r="4" spans="2:3" ht="20.7" x14ac:dyDescent="0.7">
      <c r="B4" s="79" t="s">
        <v>256</v>
      </c>
      <c r="C4" s="91">
        <f>RATING!$C$72</f>
        <v>0</v>
      </c>
    </row>
    <row r="5" spans="2:3" ht="20.7" x14ac:dyDescent="0.7">
      <c r="B5" s="92" t="s">
        <v>257</v>
      </c>
      <c r="C5" s="93">
        <f>RATING!$C$102</f>
        <v>0</v>
      </c>
    </row>
    <row r="6" spans="2:3" ht="20.7" x14ac:dyDescent="0.7">
      <c r="B6" s="92" t="s">
        <v>258</v>
      </c>
      <c r="C6" s="93">
        <f>RATING!$C$114</f>
        <v>0</v>
      </c>
    </row>
    <row r="7" spans="2:3" ht="20.7" x14ac:dyDescent="0.7">
      <c r="B7" s="92" t="s">
        <v>259</v>
      </c>
      <c r="C7" s="93">
        <f>RATING!$C$127</f>
        <v>0</v>
      </c>
    </row>
    <row r="8" spans="2:3" ht="20.7" x14ac:dyDescent="0.7">
      <c r="B8" s="94" t="s">
        <v>260</v>
      </c>
      <c r="C8" s="95">
        <f>RATING!$C$138</f>
        <v>0</v>
      </c>
    </row>
    <row r="9" spans="2:3" ht="20.7" x14ac:dyDescent="0.7">
      <c r="B9" s="94" t="s">
        <v>261</v>
      </c>
      <c r="C9" s="95">
        <f>RATING!$C$173</f>
        <v>0</v>
      </c>
    </row>
    <row r="10" spans="2:3" ht="20.7" x14ac:dyDescent="0.7">
      <c r="B10" s="94" t="s">
        <v>321</v>
      </c>
      <c r="C10" s="95">
        <f>RATING!$C$192</f>
        <v>0</v>
      </c>
    </row>
    <row r="11" spans="2:3" ht="20.7" x14ac:dyDescent="0.7">
      <c r="B11" s="96" t="s">
        <v>262</v>
      </c>
      <c r="C11" s="97">
        <f>RATING!$C$199</f>
        <v>0</v>
      </c>
    </row>
    <row r="12" spans="2:3" ht="20.7" x14ac:dyDescent="0.7">
      <c r="B12" s="96" t="s">
        <v>263</v>
      </c>
      <c r="C12" s="97">
        <f>RATING!$C$236</f>
        <v>0</v>
      </c>
    </row>
    <row r="13" spans="2:3" ht="20.7" x14ac:dyDescent="0.7">
      <c r="B13" s="96" t="s">
        <v>264</v>
      </c>
      <c r="C13" s="97">
        <f>RATING!$C$261</f>
        <v>0</v>
      </c>
    </row>
    <row r="14" spans="2:3" ht="20.7" x14ac:dyDescent="0.7">
      <c r="B14" s="98" t="s">
        <v>265</v>
      </c>
      <c r="C14" s="99">
        <f>RATING!$C$295</f>
        <v>0</v>
      </c>
    </row>
    <row r="15" spans="2:3" ht="20.7" x14ac:dyDescent="0.7">
      <c r="B15" s="98" t="s">
        <v>266</v>
      </c>
      <c r="C15" s="99">
        <f>RATING!$C$343</f>
        <v>0</v>
      </c>
    </row>
    <row r="16" spans="2:3" ht="20.7" x14ac:dyDescent="0.7">
      <c r="B16" s="98" t="s">
        <v>267</v>
      </c>
      <c r="C16" s="99">
        <f>RATING!$C$363</f>
        <v>0</v>
      </c>
    </row>
    <row r="18" spans="1:3" ht="15.7" x14ac:dyDescent="0.55000000000000004">
      <c r="A18" s="15"/>
      <c r="B18" s="74"/>
      <c r="C18" s="35"/>
    </row>
    <row r="19" spans="1:3" ht="15.7" x14ac:dyDescent="0.55000000000000004">
      <c r="A19" s="15"/>
      <c r="B19" s="74"/>
      <c r="C19" s="35"/>
    </row>
    <row r="20" spans="1:3" ht="15.7" x14ac:dyDescent="0.55000000000000004">
      <c r="A20" s="15"/>
      <c r="B20" s="74"/>
      <c r="C20" s="35"/>
    </row>
    <row r="21" spans="1:3" ht="15.7" x14ac:dyDescent="0.55000000000000004">
      <c r="A21" s="15"/>
      <c r="B21" s="74"/>
      <c r="C21" s="35"/>
    </row>
    <row r="22" spans="1:3" ht="15.7" x14ac:dyDescent="0.55000000000000004">
      <c r="A22" s="15"/>
      <c r="B22" s="74"/>
      <c r="C22" s="35"/>
    </row>
    <row r="23" spans="1:3" ht="15.7" x14ac:dyDescent="0.55000000000000004">
      <c r="A23" s="15"/>
      <c r="B23" s="74"/>
      <c r="C23" s="35"/>
    </row>
    <row r="24" spans="1:3" ht="15.7" x14ac:dyDescent="0.55000000000000004">
      <c r="A24" s="15"/>
      <c r="B24" s="74"/>
      <c r="C24" s="35"/>
    </row>
    <row r="25" spans="1:3" ht="15.7" x14ac:dyDescent="0.55000000000000004">
      <c r="A25" s="15"/>
      <c r="B25" s="74"/>
      <c r="C25" s="35"/>
    </row>
    <row r="26" spans="1:3" ht="15.7" x14ac:dyDescent="0.55000000000000004">
      <c r="A26" s="15"/>
      <c r="B26" s="74"/>
      <c r="C26" s="35"/>
    </row>
    <row r="27" spans="1:3" ht="15.7" x14ac:dyDescent="0.55000000000000004">
      <c r="A27" s="15"/>
      <c r="B27" s="74"/>
      <c r="C27" s="35"/>
    </row>
    <row r="28" spans="1:3" ht="15.7" x14ac:dyDescent="0.55000000000000004">
      <c r="A28" s="15"/>
      <c r="B28" s="74"/>
      <c r="C28" s="35"/>
    </row>
    <row r="29" spans="1:3" ht="15.7" x14ac:dyDescent="0.55000000000000004">
      <c r="A29" s="15"/>
      <c r="B29" s="74"/>
      <c r="C29" s="35"/>
    </row>
    <row r="30" spans="1:3" ht="15.7" x14ac:dyDescent="0.55000000000000004">
      <c r="A30" s="15"/>
      <c r="B30" s="74"/>
      <c r="C30" s="35"/>
    </row>
    <row r="31" spans="1:3" ht="15.7" x14ac:dyDescent="0.55000000000000004">
      <c r="A31" s="15"/>
      <c r="B31" s="74"/>
      <c r="C31" s="35"/>
    </row>
    <row r="32" spans="1:3" ht="15.7" x14ac:dyDescent="0.55000000000000004">
      <c r="A32" s="15"/>
      <c r="B32" s="74"/>
      <c r="C32" s="35"/>
    </row>
    <row r="33" spans="1:3" ht="15.7" x14ac:dyDescent="0.55000000000000004">
      <c r="A33" s="15"/>
      <c r="B33" s="74"/>
      <c r="C33" s="35"/>
    </row>
    <row r="34" spans="1:3" x14ac:dyDescent="0.5">
      <c r="A34" s="15"/>
      <c r="B34" s="15"/>
      <c r="C34" s="15"/>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IDENTIFICATION</vt:lpstr>
      <vt:lpstr>RATING</vt:lpstr>
      <vt:lpstr>RESULT</vt:lpstr>
      <vt:lpstr>RATING!_Toc5003476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JJG</dc:creator>
  <cp:lastModifiedBy>Jean-Jacques Goussard</cp:lastModifiedBy>
  <dcterms:created xsi:type="dcterms:W3CDTF">2019-08-14T14:10:50Z</dcterms:created>
  <dcterms:modified xsi:type="dcterms:W3CDTF">2021-11-30T11:30:45Z</dcterms:modified>
</cp:coreProperties>
</file>